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8400" tabRatio="207"/>
  </bookViews>
  <sheets>
    <sheet name="výsledky 2020 hafhaf" sheetId="6" r:id="rId1"/>
    <sheet name="kontakt akce" sheetId="8" r:id="rId2"/>
    <sheet name="zaloha" sheetId="1" state="hidden" r:id="rId3"/>
  </sheets>
  <calcPr calcId="145621"/>
</workbook>
</file>

<file path=xl/calcChain.xml><?xml version="1.0" encoding="utf-8"?>
<calcChain xmlns="http://schemas.openxmlformats.org/spreadsheetml/2006/main">
  <c r="B93" i="6" l="1"/>
  <c r="C5" i="6" s="1"/>
  <c r="B88" i="6"/>
  <c r="B5" i="6" s="1"/>
  <c r="B63" i="6"/>
  <c r="C4" i="6" s="1"/>
  <c r="B24" i="6"/>
  <c r="C3" i="6" s="1"/>
  <c r="B9" i="6"/>
  <c r="B3" i="6" s="1"/>
  <c r="B57" i="6"/>
  <c r="B4" i="6" s="1"/>
  <c r="B6" i="6" l="1"/>
  <c r="C6" i="6"/>
  <c r="D5" i="6"/>
  <c r="D4" i="6"/>
  <c r="D3" i="6"/>
  <c r="E104" i="6"/>
  <c r="G104" i="6" s="1"/>
  <c r="E105" i="6"/>
  <c r="G105" i="6" s="1"/>
  <c r="H105" i="6" s="1"/>
  <c r="E97" i="6"/>
  <c r="G97" i="6" s="1"/>
  <c r="E101" i="6"/>
  <c r="G101" i="6" s="1"/>
  <c r="E103" i="6"/>
  <c r="G103" i="6" s="1"/>
  <c r="E99" i="6"/>
  <c r="G99" i="6" s="1"/>
  <c r="E100" i="6"/>
  <c r="G100" i="6" s="1"/>
  <c r="E96" i="6"/>
  <c r="G96" i="6" s="1"/>
  <c r="E95" i="6"/>
  <c r="G95" i="6" s="1"/>
  <c r="E98" i="6"/>
  <c r="G98" i="6" s="1"/>
  <c r="E94" i="6"/>
  <c r="G94" i="6" s="1"/>
  <c r="E102" i="6"/>
  <c r="G102" i="6" s="1"/>
  <c r="H91" i="6"/>
  <c r="E89" i="6"/>
  <c r="G89" i="6" s="1"/>
  <c r="E90" i="6"/>
  <c r="G90" i="6" s="1"/>
  <c r="E81" i="6"/>
  <c r="G81" i="6" s="1"/>
  <c r="E82" i="6"/>
  <c r="G82" i="6" s="1"/>
  <c r="E86" i="6"/>
  <c r="G86" i="6" s="1"/>
  <c r="E80" i="6"/>
  <c r="G80" i="6" s="1"/>
  <c r="E84" i="6"/>
  <c r="G84" i="6" s="1"/>
  <c r="E85" i="6"/>
  <c r="G85" i="6" s="1"/>
  <c r="E83" i="6"/>
  <c r="G83" i="6" s="1"/>
  <c r="E68" i="6"/>
  <c r="G68" i="6" s="1"/>
  <c r="E67" i="6"/>
  <c r="G67" i="6" s="1"/>
  <c r="E77" i="6"/>
  <c r="G77" i="6" s="1"/>
  <c r="E72" i="6"/>
  <c r="G72" i="6" s="1"/>
  <c r="E65" i="6"/>
  <c r="G65" i="6" s="1"/>
  <c r="E64" i="6"/>
  <c r="G64" i="6" s="1"/>
  <c r="E76" i="6"/>
  <c r="G76" i="6" s="1"/>
  <c r="E75" i="6"/>
  <c r="G75" i="6" s="1"/>
  <c r="E74" i="6"/>
  <c r="G74" i="6" s="1"/>
  <c r="E79" i="6"/>
  <c r="G79" i="6" s="1"/>
  <c r="E70" i="6"/>
  <c r="G70" i="6" s="1"/>
  <c r="E71" i="6"/>
  <c r="G71" i="6" s="1"/>
  <c r="E78" i="6"/>
  <c r="G78" i="6" s="1"/>
  <c r="E66" i="6"/>
  <c r="G66" i="6" s="1"/>
  <c r="E69" i="6"/>
  <c r="G69" i="6" s="1"/>
  <c r="E73" i="6"/>
  <c r="G73" i="6" s="1"/>
  <c r="D6" i="6" l="1"/>
  <c r="H89" i="6"/>
  <c r="H100" i="6"/>
  <c r="H94" i="6"/>
  <c r="H97" i="6"/>
  <c r="H96" i="6"/>
  <c r="H98" i="6"/>
  <c r="H99" i="6"/>
  <c r="H101" i="6"/>
  <c r="H102" i="6"/>
  <c r="H95" i="6"/>
  <c r="H103" i="6"/>
  <c r="H104" i="6"/>
  <c r="H90" i="6"/>
  <c r="H66" i="6"/>
  <c r="H71" i="6"/>
  <c r="H75" i="6"/>
  <c r="H77" i="6"/>
  <c r="H85" i="6"/>
  <c r="H74" i="6"/>
  <c r="H72" i="6"/>
  <c r="H70" i="6"/>
  <c r="H76" i="6"/>
  <c r="H67" i="6"/>
  <c r="H82" i="6"/>
  <c r="H79" i="6"/>
  <c r="H81" i="6"/>
  <c r="H68" i="6"/>
  <c r="H80" i="6"/>
  <c r="H73" i="6"/>
  <c r="H84" i="6"/>
  <c r="H69" i="6"/>
  <c r="H64" i="6"/>
  <c r="H83" i="6"/>
  <c r="H86" i="6"/>
  <c r="H78" i="6"/>
  <c r="H65" i="6"/>
  <c r="E60" i="6"/>
  <c r="G60" i="6" s="1"/>
  <c r="E58" i="6"/>
  <c r="G58" i="6" s="1"/>
  <c r="E59" i="6"/>
  <c r="G59" i="6" s="1"/>
  <c r="E61" i="6"/>
  <c r="G61" i="6" s="1"/>
  <c r="E53" i="6"/>
  <c r="G53" i="6" s="1"/>
  <c r="H53" i="6" s="1"/>
  <c r="E37" i="6"/>
  <c r="G37" i="6" s="1"/>
  <c r="E33" i="6"/>
  <c r="G33" i="6" s="1"/>
  <c r="E48" i="6"/>
  <c r="G48" i="6" s="1"/>
  <c r="H48" i="6" s="1"/>
  <c r="E49" i="6"/>
  <c r="G49" i="6" s="1"/>
  <c r="H49" i="6" s="1"/>
  <c r="E30" i="6"/>
  <c r="G30" i="6" s="1"/>
  <c r="E42" i="6"/>
  <c r="G42" i="6" s="1"/>
  <c r="E36" i="6"/>
  <c r="G36" i="6" s="1"/>
  <c r="E35" i="6"/>
  <c r="G35" i="6" s="1"/>
  <c r="E51" i="6"/>
  <c r="G51" i="6" s="1"/>
  <c r="H51" i="6" s="1"/>
  <c r="E26" i="6"/>
  <c r="G26" i="6" s="1"/>
  <c r="E40" i="6"/>
  <c r="G40" i="6" s="1"/>
  <c r="E29" i="6"/>
  <c r="G29" i="6" s="1"/>
  <c r="E50" i="6"/>
  <c r="G50" i="6" s="1"/>
  <c r="H50" i="6" s="1"/>
  <c r="E41" i="6"/>
  <c r="G41" i="6" s="1"/>
  <c r="E43" i="6"/>
  <c r="G43" i="6" s="1"/>
  <c r="E47" i="6"/>
  <c r="G47" i="6" s="1"/>
  <c r="E52" i="6"/>
  <c r="G52" i="6" s="1"/>
  <c r="H52" i="6" s="1"/>
  <c r="E28" i="6"/>
  <c r="G28" i="6" s="1"/>
  <c r="E44" i="6"/>
  <c r="G44" i="6" s="1"/>
  <c r="E45" i="6"/>
  <c r="G45" i="6" s="1"/>
  <c r="E39" i="6"/>
  <c r="G39" i="6" s="1"/>
  <c r="E34" i="6"/>
  <c r="G34" i="6" s="1"/>
  <c r="E46" i="6"/>
  <c r="G46" i="6" s="1"/>
  <c r="E55" i="6"/>
  <c r="G55" i="6" s="1"/>
  <c r="H55" i="6" s="1"/>
  <c r="E54" i="6"/>
  <c r="G54" i="6" s="1"/>
  <c r="H54" i="6" s="1"/>
  <c r="E31" i="6"/>
  <c r="G31" i="6" s="1"/>
  <c r="E25" i="6"/>
  <c r="G25" i="6" s="1"/>
  <c r="E27" i="6"/>
  <c r="G27" i="6" s="1"/>
  <c r="E32" i="6"/>
  <c r="G32" i="6" s="1"/>
  <c r="E38" i="6"/>
  <c r="G38" i="6" s="1"/>
  <c r="E22" i="6"/>
  <c r="G22" i="6" s="1"/>
  <c r="E21" i="6"/>
  <c r="G21" i="6" s="1"/>
  <c r="E20" i="6"/>
  <c r="G20" i="6" s="1"/>
  <c r="E19" i="6"/>
  <c r="G19" i="6" s="1"/>
  <c r="E18" i="6"/>
  <c r="G18" i="6" s="1"/>
  <c r="E16" i="6"/>
  <c r="G16" i="6" s="1"/>
  <c r="E17" i="6"/>
  <c r="G17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H60" i="6" l="1"/>
  <c r="H58" i="6"/>
  <c r="H61" i="6"/>
  <c r="H59" i="6"/>
  <c r="H15" i="6"/>
  <c r="H38" i="6"/>
  <c r="H12" i="6"/>
  <c r="H13" i="6"/>
  <c r="H21" i="6"/>
  <c r="H45" i="6"/>
  <c r="H11" i="6"/>
  <c r="H17" i="6"/>
  <c r="H19" i="6"/>
  <c r="H32" i="6"/>
  <c r="H31" i="6"/>
  <c r="H44" i="6"/>
  <c r="H43" i="6"/>
  <c r="H29" i="6"/>
  <c r="H36" i="6"/>
  <c r="H42" i="6"/>
  <c r="H33" i="6"/>
  <c r="H14" i="6"/>
  <c r="H16" i="6"/>
  <c r="H22" i="6"/>
  <c r="H27" i="6"/>
  <c r="H46" i="6"/>
  <c r="H39" i="6"/>
  <c r="H41" i="6"/>
  <c r="H37" i="6"/>
  <c r="H34" i="6"/>
  <c r="H47" i="6"/>
  <c r="H40" i="6"/>
  <c r="H35" i="6"/>
  <c r="H30" i="6"/>
  <c r="H20" i="6"/>
  <c r="H10" i="6"/>
  <c r="H18" i="6"/>
  <c r="H25" i="6"/>
  <c r="H28" i="6"/>
  <c r="H26" i="6"/>
</calcChain>
</file>

<file path=xl/sharedStrings.xml><?xml version="1.0" encoding="utf-8"?>
<sst xmlns="http://schemas.openxmlformats.org/spreadsheetml/2006/main" count="558" uniqueCount="327">
  <si>
    <t>Muži procházka</t>
  </si>
  <si>
    <t>Psovod</t>
  </si>
  <si>
    <t>Pes</t>
  </si>
  <si>
    <t>Rasa</t>
  </si>
  <si>
    <t>Doprovodná osoba</t>
  </si>
  <si>
    <t>Ženy procházka</t>
  </si>
  <si>
    <t>Muži výlet</t>
  </si>
  <si>
    <t>CHP</t>
  </si>
  <si>
    <t>Ženy výlet</t>
  </si>
  <si>
    <t>Muži MID</t>
  </si>
  <si>
    <t>Ženy MID</t>
  </si>
  <si>
    <t>Kateřina Hendrichová</t>
  </si>
  <si>
    <t>kříženec</t>
  </si>
  <si>
    <t>Jan Bašek</t>
  </si>
  <si>
    <t>Australský ovčák</t>
  </si>
  <si>
    <t>Sheltie</t>
  </si>
  <si>
    <t>Kateřina Matrasová</t>
  </si>
  <si>
    <t>Novinka</t>
  </si>
  <si>
    <t>Kristýna Matrasová</t>
  </si>
  <si>
    <t>Michal Štekr</t>
  </si>
  <si>
    <t>Bessy</t>
  </si>
  <si>
    <t>Eva Horynová</t>
  </si>
  <si>
    <t>Eva Balcarová</t>
  </si>
  <si>
    <t>Romana Balcarová</t>
  </si>
  <si>
    <t>SBT</t>
  </si>
  <si>
    <t>Kříženec</t>
  </si>
  <si>
    <t xml:space="preserve">Cairo </t>
  </si>
  <si>
    <t>BOC</t>
  </si>
  <si>
    <t>NO</t>
  </si>
  <si>
    <t>Lucka Ježková</t>
  </si>
  <si>
    <t>Chlupáč</t>
  </si>
  <si>
    <t>Bígl</t>
  </si>
  <si>
    <t>ČSV</t>
  </si>
  <si>
    <t>Český strakatý pes</t>
  </si>
  <si>
    <t>Ladislav Macek</t>
  </si>
  <si>
    <t>Arny</t>
  </si>
  <si>
    <t>Sibiřský husky</t>
  </si>
  <si>
    <t>Jan Vytvar</t>
  </si>
  <si>
    <t>Arol</t>
  </si>
  <si>
    <t>Petra Rosická</t>
  </si>
  <si>
    <t>Maple</t>
  </si>
  <si>
    <t>Beaceron</t>
  </si>
  <si>
    <t>Sylva Jančová</t>
  </si>
  <si>
    <t>Annie</t>
  </si>
  <si>
    <t>Miluše Nováková</t>
  </si>
  <si>
    <t>Sagan</t>
  </si>
  <si>
    <t>BOT</t>
  </si>
  <si>
    <t>Kateřina Turková</t>
  </si>
  <si>
    <t>Ajka</t>
  </si>
  <si>
    <t>Švýcarský ovčák</t>
  </si>
  <si>
    <t>Jan Pačes</t>
  </si>
  <si>
    <t>ZSL</t>
  </si>
  <si>
    <t>Lukáš Pačes</t>
  </si>
  <si>
    <t>Eliška Pačesová</t>
  </si>
  <si>
    <t>Chucky</t>
  </si>
  <si>
    <t>Denisa Mrňáková</t>
  </si>
  <si>
    <t>Abigale</t>
  </si>
  <si>
    <t>LLP</t>
  </si>
  <si>
    <t>Jana Semenská</t>
  </si>
  <si>
    <t>Bradie</t>
  </si>
  <si>
    <t>Šárka Trnková</t>
  </si>
  <si>
    <t xml:space="preserve">PRT   </t>
  </si>
  <si>
    <t>Miloš Trnka</t>
  </si>
  <si>
    <t>Ginger</t>
  </si>
  <si>
    <t>AST</t>
  </si>
  <si>
    <t>Border kolie</t>
  </si>
  <si>
    <t>Petra Šebková, Věra Koťáková</t>
  </si>
  <si>
    <t>Bethany</t>
  </si>
  <si>
    <t>Jack</t>
  </si>
  <si>
    <t>Venuše Martinková</t>
  </si>
  <si>
    <t>Radovan Tesař</t>
  </si>
  <si>
    <t>Calistó</t>
  </si>
  <si>
    <t>Soňa Dubská Brandejsová</t>
  </si>
  <si>
    <t>Bára</t>
  </si>
  <si>
    <t>Axel</t>
  </si>
  <si>
    <t>Václav Havel</t>
  </si>
  <si>
    <t>Eliot</t>
  </si>
  <si>
    <t>Cami</t>
  </si>
  <si>
    <t>Markéta Vojtová</t>
  </si>
  <si>
    <t>Ghabi Srdcerváč</t>
  </si>
  <si>
    <t>Šárka Minarčíková</t>
  </si>
  <si>
    <t>Saša</t>
  </si>
  <si>
    <t>Jitka Pařízková</t>
  </si>
  <si>
    <t>Jack Russel</t>
  </si>
  <si>
    <t>Slávka Kreiselová</t>
  </si>
  <si>
    <t>Britany</t>
  </si>
  <si>
    <t>Helli</t>
  </si>
  <si>
    <t xml:space="preserve">Martin Hlubuček </t>
  </si>
  <si>
    <t>Tereza Jelínková</t>
  </si>
  <si>
    <t>Marissa, Omerta</t>
  </si>
  <si>
    <t>Alma</t>
  </si>
  <si>
    <t>Jana Šoutová</t>
  </si>
  <si>
    <t>Arria</t>
  </si>
  <si>
    <t>Lucie Kurečková</t>
  </si>
  <si>
    <t>Deizy</t>
  </si>
  <si>
    <t>Jana Kroutilová</t>
  </si>
  <si>
    <t>Beagle</t>
  </si>
  <si>
    <t>Parson Russell teriér</t>
  </si>
  <si>
    <t>Pavla Nováková</t>
  </si>
  <si>
    <t>Fria</t>
  </si>
  <si>
    <t>anglický špringr španěl</t>
  </si>
  <si>
    <t>Jan Novák</t>
  </si>
  <si>
    <t>Zuzana Bojtarová</t>
  </si>
  <si>
    <t>Sao -asiatka</t>
  </si>
  <si>
    <t>Ruth, Savana</t>
  </si>
  <si>
    <t>Eva Fričová</t>
  </si>
  <si>
    <t>Zdeněk Frič</t>
  </si>
  <si>
    <t>Loco</t>
  </si>
  <si>
    <t>Lenka Havlová</t>
  </si>
  <si>
    <t>Felis</t>
  </si>
  <si>
    <t>Barbora Havlová</t>
  </si>
  <si>
    <t>David Šubrt</t>
  </si>
  <si>
    <t>Ben</t>
  </si>
  <si>
    <t>Benjo</t>
  </si>
  <si>
    <t>skoropudl</t>
  </si>
  <si>
    <t>Ginna</t>
  </si>
  <si>
    <t>Jana Šťastná</t>
  </si>
  <si>
    <t xml:space="preserve">Chiro </t>
  </si>
  <si>
    <t xml:space="preserve">Ondřej Vokurka </t>
  </si>
  <si>
    <t>Filip</t>
  </si>
  <si>
    <t xml:space="preserve">Vokurka Petr, Monzerová Viola </t>
  </si>
  <si>
    <t>Karolína Kučerová</t>
  </si>
  <si>
    <t>Max, Bowie</t>
  </si>
  <si>
    <t xml:space="preserve">Kříženec, Border kolie </t>
  </si>
  <si>
    <t>Michaela Fišerová</t>
  </si>
  <si>
    <t>Jan Zikmund</t>
  </si>
  <si>
    <t xml:space="preserve">Tereza Kukelková </t>
  </si>
  <si>
    <t>Eye</t>
  </si>
  <si>
    <t>roční dítě</t>
  </si>
  <si>
    <t>Tereza Koucká</t>
  </si>
  <si>
    <t>Parson Russell Teriér</t>
  </si>
  <si>
    <t>Kristýna Jarošová</t>
  </si>
  <si>
    <t>Vitally</t>
  </si>
  <si>
    <t>CHO</t>
  </si>
  <si>
    <t xml:space="preserve">Jitka Civínová </t>
  </si>
  <si>
    <t>Axa, Berry, Brit</t>
  </si>
  <si>
    <t>ZSL, hovawart, husky</t>
  </si>
  <si>
    <t>Eki</t>
  </si>
  <si>
    <t>Jana Pačesová</t>
  </si>
  <si>
    <t>Marek Pačes</t>
  </si>
  <si>
    <t xml:space="preserve">Kamila Eichlerová </t>
  </si>
  <si>
    <t>Rozinka</t>
  </si>
  <si>
    <t>Iva Bradáčová, Lukáš Eichler</t>
  </si>
  <si>
    <t>Adéla Nebřenská</t>
  </si>
  <si>
    <t>Charles, Alia</t>
  </si>
  <si>
    <t>Mix husky, mix jezevčík</t>
  </si>
  <si>
    <t>Tereza Křivánková</t>
  </si>
  <si>
    <t>Cora</t>
  </si>
  <si>
    <t>Markétka Křivánková, Rachel Rottová</t>
  </si>
  <si>
    <t>Seznam, Google</t>
  </si>
  <si>
    <t>Veronika Trávníčková</t>
  </si>
  <si>
    <t>BeeVerry</t>
  </si>
  <si>
    <t>Přemysl Junk</t>
  </si>
  <si>
    <t>2 osoby</t>
  </si>
  <si>
    <t>Princ</t>
  </si>
  <si>
    <t>Andrea Hladíková</t>
  </si>
  <si>
    <t>Kendy</t>
  </si>
  <si>
    <t>Petr Hladík</t>
  </si>
  <si>
    <t>Ollie</t>
  </si>
  <si>
    <t>Anežka Štekrová</t>
  </si>
  <si>
    <t>Karolína Kohoutová</t>
  </si>
  <si>
    <t>hovawart</t>
  </si>
  <si>
    <t>Arrow</t>
  </si>
  <si>
    <t>Zuzana Postlerová</t>
  </si>
  <si>
    <t>Mona</t>
  </si>
  <si>
    <t>Lucie Sandleiterová</t>
  </si>
  <si>
    <t>Roxy</t>
  </si>
  <si>
    <t>Petra Zachariášová</t>
  </si>
  <si>
    <t>Alena Richterová</t>
  </si>
  <si>
    <t>Harm</t>
  </si>
  <si>
    <t>Dana Kubecová</t>
  </si>
  <si>
    <t>Owa, Riko</t>
  </si>
  <si>
    <t xml:space="preserve">Tereza Burianová </t>
  </si>
  <si>
    <t>Abbi</t>
  </si>
  <si>
    <t>Západosibiřská lajka</t>
  </si>
  <si>
    <t>Martin Včeliš</t>
  </si>
  <si>
    <t>Petra Meslová</t>
  </si>
  <si>
    <t>Dolce</t>
  </si>
  <si>
    <t>Tereza Blumtrittová</t>
  </si>
  <si>
    <t>Elza</t>
  </si>
  <si>
    <t>sibiřský husky</t>
  </si>
  <si>
    <t>Iveta Kučerová</t>
  </si>
  <si>
    <t>Gimi</t>
  </si>
  <si>
    <t>Gabriela Pilařová</t>
  </si>
  <si>
    <t>Azri</t>
  </si>
  <si>
    <t>Tadeáš Procházka</t>
  </si>
  <si>
    <t>Karolina Hasmanova</t>
  </si>
  <si>
    <t xml:space="preserve">Ariana </t>
  </si>
  <si>
    <t xml:space="preserve">Adam Drazdansky </t>
  </si>
  <si>
    <t>Kristýna Kvapilová</t>
  </si>
  <si>
    <t>Pavel Jančata</t>
  </si>
  <si>
    <t>Růženka</t>
  </si>
  <si>
    <t>Zdeněk Fleming</t>
  </si>
  <si>
    <t>Jana Flemingová</t>
  </si>
  <si>
    <t>Olaf</t>
  </si>
  <si>
    <t>Jaroslav Dudek</t>
  </si>
  <si>
    <t>Jana Dudková</t>
  </si>
  <si>
    <t>Enji</t>
  </si>
  <si>
    <t xml:space="preserve">Markéta Rokosová </t>
  </si>
  <si>
    <t>Ferda, Betty</t>
  </si>
  <si>
    <t>Markéta Redlová</t>
  </si>
  <si>
    <t>Hugo</t>
  </si>
  <si>
    <t>Zlatý retriever</t>
  </si>
  <si>
    <t>Helena Hlubučková</t>
  </si>
  <si>
    <t>Michal Hlubuček</t>
  </si>
  <si>
    <t>Goldi</t>
  </si>
  <si>
    <t>Klára Vohlídková</t>
  </si>
  <si>
    <t>Oggie</t>
  </si>
  <si>
    <t>Stafordšírský bulteriér</t>
  </si>
  <si>
    <t>Martin Kaše</t>
  </si>
  <si>
    <t>Ozzy</t>
  </si>
  <si>
    <t>knírač malý</t>
  </si>
  <si>
    <t>Radka Janoušková, Jakub Janoušek</t>
  </si>
  <si>
    <t>Dana Spudilová</t>
  </si>
  <si>
    <t>Minnie</t>
  </si>
  <si>
    <t>čivava</t>
  </si>
  <si>
    <t>Adéla Spudilová</t>
  </si>
  <si>
    <t>Šiška</t>
  </si>
  <si>
    <t>foxteriér</t>
  </si>
  <si>
    <t>Irena Šimková</t>
  </si>
  <si>
    <t>Chocolade, Rick</t>
  </si>
  <si>
    <t>ČSV, kříženec NO</t>
  </si>
  <si>
    <t>Šárka Tmějová</t>
  </si>
  <si>
    <t>Aronica</t>
  </si>
  <si>
    <t>Martin Kotil</t>
  </si>
  <si>
    <t>Lenka Tomčo</t>
  </si>
  <si>
    <t>Tereza Sychrová</t>
  </si>
  <si>
    <t>Arty, Abby</t>
  </si>
  <si>
    <t>mix flat retriever</t>
  </si>
  <si>
    <t>Dita Kněbortová</t>
  </si>
  <si>
    <t>Jakub Koucký</t>
  </si>
  <si>
    <t xml:space="preserve">Kateřina Zimanová </t>
  </si>
  <si>
    <t>Dalmatin</t>
  </si>
  <si>
    <t>Barbora Hálová</t>
  </si>
  <si>
    <t>Veronika Truxová</t>
  </si>
  <si>
    <t>Maya</t>
  </si>
  <si>
    <t>Renata Šimandlíková</t>
  </si>
  <si>
    <t>Lapinkoira, Pappilon</t>
  </si>
  <si>
    <t>Bastien, Aimy, Lana, Fantasy</t>
  </si>
  <si>
    <t>Věra Pecková</t>
  </si>
  <si>
    <t>Ari Anna</t>
  </si>
  <si>
    <t>BŠO</t>
  </si>
  <si>
    <t>Zuzana Vodičková</t>
  </si>
  <si>
    <t>Frodo</t>
  </si>
  <si>
    <t>Tripsee</t>
  </si>
  <si>
    <t>stafordšírský bulteriér</t>
  </si>
  <si>
    <t>Němec Jan, Němečková Justýna a Němečková Johana</t>
  </si>
  <si>
    <t>Angee</t>
  </si>
  <si>
    <t>Zuzana Červená</t>
  </si>
  <si>
    <t>Marek Hlava</t>
  </si>
  <si>
    <t xml:space="preserve">Tomáš Hartl </t>
  </si>
  <si>
    <t xml:space="preserve">Bony Amazonia </t>
  </si>
  <si>
    <t>Kateřina Spilkova</t>
  </si>
  <si>
    <t>Patrick Schöbel, Michael Schöbel</t>
  </si>
  <si>
    <t>Miroslav Motejlek</t>
  </si>
  <si>
    <t>Casper</t>
  </si>
  <si>
    <t>Český horský pes</t>
  </si>
  <si>
    <t>Petr Budinský</t>
  </si>
  <si>
    <t>american bull</t>
  </si>
  <si>
    <t>Lady Jane</t>
  </si>
  <si>
    <t>Karel Mauder</t>
  </si>
  <si>
    <t>Čumák</t>
  </si>
  <si>
    <t>Antonie, Adam Zachariášovi, Aneta Hlavová, Heidi Hlavová,Karolína Válková</t>
  </si>
  <si>
    <t>Pavlína Zahálková</t>
  </si>
  <si>
    <t>Sunrise</t>
  </si>
  <si>
    <t xml:space="preserve">hladkosrstý foxteriér </t>
  </si>
  <si>
    <t>Firbas Jiří</t>
  </si>
  <si>
    <t>start</t>
  </si>
  <si>
    <t>cíl</t>
  </si>
  <si>
    <t>čas</t>
  </si>
  <si>
    <t xml:space="preserve">trest. min. </t>
  </si>
  <si>
    <t>celkový čas</t>
  </si>
  <si>
    <t>Savana</t>
  </si>
  <si>
    <t>Seznam</t>
  </si>
  <si>
    <t>Kateřina Nachtiveblová</t>
  </si>
  <si>
    <t>Merun</t>
  </si>
  <si>
    <t>Monika Turková</t>
  </si>
  <si>
    <t>Diabolo, Airin, Dumping</t>
  </si>
  <si>
    <t>Týna</t>
  </si>
  <si>
    <t>Cora (?jen Markéta)</t>
  </si>
  <si>
    <t>Procházka</t>
  </si>
  <si>
    <t>Výlet</t>
  </si>
  <si>
    <t>MID</t>
  </si>
  <si>
    <t>35 km</t>
  </si>
  <si>
    <t>převýšení</t>
  </si>
  <si>
    <t>čas. limit</t>
  </si>
  <si>
    <t>6 hod</t>
  </si>
  <si>
    <t>10 hod</t>
  </si>
  <si>
    <t>13 hod</t>
  </si>
  <si>
    <r>
      <rPr>
        <sz val="10"/>
        <rFont val="Calibri"/>
        <family val="2"/>
        <charset val="238"/>
      </rPr>
      <t>↑</t>
    </r>
    <r>
      <rPr>
        <sz val="10"/>
        <rFont val="Arial"/>
        <family val="2"/>
        <charset val="238"/>
      </rPr>
      <t xml:space="preserve">1071 m   </t>
    </r>
    <r>
      <rPr>
        <sz val="10"/>
        <rFont val="Calibri"/>
        <family val="2"/>
        <charset val="238"/>
      </rPr>
      <t>↓</t>
    </r>
    <r>
      <rPr>
        <sz val="10"/>
        <rFont val="Arial"/>
        <family val="2"/>
        <charset val="238"/>
      </rPr>
      <t>1069 m</t>
    </r>
  </si>
  <si>
    <t>23 km</t>
  </si>
  <si>
    <t>psovod</t>
  </si>
  <si>
    <t>pořadí v kategorii</t>
  </si>
  <si>
    <t>Veronika Truxot</t>
  </si>
  <si>
    <t>Adéla Flanderková</t>
  </si>
  <si>
    <t>Mikina</t>
  </si>
  <si>
    <t>Reko</t>
  </si>
  <si>
    <t>Omerta</t>
  </si>
  <si>
    <t>pes</t>
  </si>
  <si>
    <r>
      <rPr>
        <sz val="10"/>
        <rFont val="Calibri"/>
        <family val="2"/>
        <charset val="238"/>
      </rPr>
      <t xml:space="preserve">↑ </t>
    </r>
    <r>
      <rPr>
        <sz val="10"/>
        <rFont val="Arial"/>
        <family val="2"/>
        <charset val="238"/>
      </rPr>
      <t xml:space="preserve">755 m    </t>
    </r>
    <r>
      <rPr>
        <sz val="10"/>
        <rFont val="Calibri"/>
        <family val="2"/>
        <charset val="238"/>
      </rPr>
      <t>↓ ?</t>
    </r>
  </si>
  <si>
    <r>
      <rPr>
        <sz val="10"/>
        <rFont val="Calibri"/>
        <family val="2"/>
        <charset val="238"/>
      </rPr>
      <t>↑</t>
    </r>
    <r>
      <rPr>
        <sz val="10"/>
        <rFont val="Arial"/>
        <family val="2"/>
        <charset val="238"/>
      </rPr>
      <t xml:space="preserve"> 488 m    </t>
    </r>
    <r>
      <rPr>
        <sz val="10"/>
        <rFont val="Calibri"/>
        <family val="2"/>
        <charset val="238"/>
      </rPr>
      <t>↓?</t>
    </r>
  </si>
  <si>
    <r>
      <t>Ženy procházka</t>
    </r>
    <r>
      <rPr>
        <sz val="10"/>
        <rFont val="Arial"/>
        <family val="2"/>
        <charset val="238"/>
      </rPr>
      <t xml:space="preserve"> 15 km</t>
    </r>
  </si>
  <si>
    <r>
      <t>Muži procházka</t>
    </r>
    <r>
      <rPr>
        <sz val="10"/>
        <rFont val="Arial"/>
        <family val="2"/>
        <charset val="238"/>
      </rPr>
      <t xml:space="preserve">  15 km</t>
    </r>
  </si>
  <si>
    <r>
      <t>Muži výlet</t>
    </r>
    <r>
      <rPr>
        <sz val="10"/>
        <rFont val="Arial"/>
        <family val="2"/>
        <charset val="238"/>
      </rPr>
      <t xml:space="preserve"> 23 km</t>
    </r>
  </si>
  <si>
    <r>
      <t>Ženy výlet</t>
    </r>
    <r>
      <rPr>
        <sz val="10"/>
        <rFont val="Arial"/>
        <family val="2"/>
        <charset val="238"/>
      </rPr>
      <t xml:space="preserve"> 23 km</t>
    </r>
  </si>
  <si>
    <r>
      <t>Muži MID</t>
    </r>
    <r>
      <rPr>
        <sz val="10"/>
        <rFont val="Arial"/>
        <family val="2"/>
        <charset val="238"/>
      </rPr>
      <t xml:space="preserve"> 35 km</t>
    </r>
  </si>
  <si>
    <t>M</t>
  </si>
  <si>
    <t>Ž</t>
  </si>
  <si>
    <t>M+Ž</t>
  </si>
  <si>
    <t>km</t>
  </si>
  <si>
    <t>Dogtrekkingové hrátky v Českém Ráji</t>
  </si>
  <si>
    <t>5. ročník</t>
  </si>
  <si>
    <t xml:space="preserve"> </t>
  </si>
  <si>
    <t>sobota 5. září 2020</t>
  </si>
  <si>
    <t>Turnov</t>
  </si>
  <si>
    <t>Pořadatel: ZKO Turnov</t>
  </si>
  <si>
    <t>Místo konání: Kynologické cvičiště ZKO Turnov, kynologické cvičiště Na Lukách,</t>
  </si>
  <si>
    <t>Kontaktní osoba: Martina Válková, martinka.valkova@seznam.cz, tel. 725 095 849</t>
  </si>
  <si>
    <t>https://dogtrekkingove-hratky.weebly.com/propozice.html</t>
  </si>
  <si>
    <t>https://dogtrekkingove-hratky.weebly.com/</t>
  </si>
  <si>
    <t>GPS: 50.5965189N, 15.1601967E</t>
  </si>
  <si>
    <t>www.zko-turnov.cz</t>
  </si>
  <si>
    <t>trasy (trasa na mapy.cz):</t>
  </si>
  <si>
    <t>https://mapy.cz/s/dafumomoco</t>
  </si>
  <si>
    <t>16 km</t>
  </si>
  <si>
    <t>https://mapy.cz/s/pehakakomo</t>
  </si>
  <si>
    <t>https://mapy.cz/s/konakojobu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</si>
</sst>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&quot;.&quot;"/>
  </numFmts>
  <fonts count="12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name val="Calibri"/>
      <family val="2"/>
      <charset val="238"/>
    </font>
    <font>
      <b/>
      <sz val="10"/>
      <color rgb="FF0000FF"/>
      <name val="Arial"/>
      <family val="2"/>
      <charset val="238"/>
    </font>
    <font>
      <u/>
      <sz val="10"/>
      <color theme="10"/>
      <name val="Arial"/>
      <family val="2"/>
      <charset val="238"/>
    </font>
    <font>
      <sz val="14"/>
      <color theme="0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20" fontId="7" fillId="0" borderId="0" xfId="0" applyNumberFormat="1" applyFont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6" fillId="3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0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0" fontId="0" fillId="2" borderId="0" xfId="0" applyFill="1"/>
    <xf numFmtId="0" fontId="5" fillId="0" borderId="0" xfId="0" applyNumberFormat="1" applyFont="1" applyFill="1" applyAlignment="1">
      <alignment horizontal="left" vertical="center"/>
    </xf>
    <xf numFmtId="0" fontId="10" fillId="0" borderId="0" xfId="1"/>
    <xf numFmtId="0" fontId="11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7" fillId="0" borderId="0" xfId="0" applyNumberFormat="1" applyFont="1" applyFill="1" applyAlignment="1">
      <alignment vertical="center"/>
    </xf>
    <xf numFmtId="20" fontId="7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py.cz/s/konakojobu" TargetMode="External"/><Relationship Id="rId2" Type="http://schemas.openxmlformats.org/officeDocument/2006/relationships/hyperlink" Target="https://mapy.cz/s/pehakakomo" TargetMode="External"/><Relationship Id="rId1" Type="http://schemas.openxmlformats.org/officeDocument/2006/relationships/hyperlink" Target="https://mapy.cz/s/dafumomoco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ko-turnov.cz/" TargetMode="External"/><Relationship Id="rId2" Type="http://schemas.openxmlformats.org/officeDocument/2006/relationships/hyperlink" Target="https://dogtrekkingove-hratky.weebly.com/" TargetMode="External"/><Relationship Id="rId1" Type="http://schemas.openxmlformats.org/officeDocument/2006/relationships/hyperlink" Target="https://dogtrekkingove-hratky.weebly.com/propozic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106"/>
  <sheetViews>
    <sheetView tabSelected="1" zoomScale="130" zoomScaleNormal="130" workbookViewId="0">
      <pane ySplit="8" topLeftCell="A9" activePane="bottomLeft" state="frozen"/>
      <selection pane="bottomLeft" activeCell="B6" sqref="B6"/>
    </sheetView>
  </sheetViews>
  <sheetFormatPr defaultRowHeight="12.5" x14ac:dyDescent="0.25"/>
  <cols>
    <col min="1" max="1" width="26.453125" customWidth="1"/>
    <col min="2" max="2" width="25.1796875" customWidth="1"/>
    <col min="3" max="3" width="12.26953125" customWidth="1"/>
    <col min="4" max="6" width="10.26953125" customWidth="1"/>
    <col min="7" max="7" width="9.54296875" customWidth="1"/>
    <col min="8" max="8" width="12.90625" customWidth="1"/>
    <col min="9" max="9" width="10.26953125" customWidth="1"/>
  </cols>
  <sheetData>
    <row r="2" spans="1:9" s="20" customFormat="1" ht="13" x14ac:dyDescent="0.3">
      <c r="A2" s="23" t="s">
        <v>322</v>
      </c>
      <c r="B2" s="21" t="s">
        <v>306</v>
      </c>
      <c r="C2" s="21" t="s">
        <v>307</v>
      </c>
      <c r="D2" s="21" t="s">
        <v>308</v>
      </c>
      <c r="F2" s="21" t="s">
        <v>309</v>
      </c>
      <c r="G2" s="21" t="s">
        <v>285</v>
      </c>
      <c r="H2" s="20" t="s">
        <v>284</v>
      </c>
    </row>
    <row r="3" spans="1:9" ht="13" x14ac:dyDescent="0.3">
      <c r="A3" s="29" t="s">
        <v>325</v>
      </c>
      <c r="B3" s="18">
        <f>B9</f>
        <v>13</v>
      </c>
      <c r="C3" s="18">
        <f>B24</f>
        <v>31</v>
      </c>
      <c r="D3" s="18">
        <f>B3+C3</f>
        <v>44</v>
      </c>
      <c r="E3" s="27" t="s">
        <v>280</v>
      </c>
      <c r="F3" s="18" t="s">
        <v>324</v>
      </c>
      <c r="G3" s="18" t="s">
        <v>286</v>
      </c>
      <c r="H3" s="19" t="s">
        <v>300</v>
      </c>
    </row>
    <row r="4" spans="1:9" ht="13" x14ac:dyDescent="0.3">
      <c r="A4" s="29" t="s">
        <v>326</v>
      </c>
      <c r="B4" s="18">
        <f>B57</f>
        <v>4</v>
      </c>
      <c r="C4" s="18">
        <f>B63</f>
        <v>23</v>
      </c>
      <c r="D4" s="18">
        <f>B4+C4</f>
        <v>27</v>
      </c>
      <c r="E4" s="27" t="s">
        <v>281</v>
      </c>
      <c r="F4" s="18" t="s">
        <v>290</v>
      </c>
      <c r="G4" s="18" t="s">
        <v>287</v>
      </c>
      <c r="H4" t="s">
        <v>299</v>
      </c>
    </row>
    <row r="5" spans="1:9" ht="13" x14ac:dyDescent="0.3">
      <c r="A5" s="29" t="s">
        <v>323</v>
      </c>
      <c r="B5" s="40">
        <f>B88</f>
        <v>3</v>
      </c>
      <c r="C5" s="40">
        <f>B93</f>
        <v>12</v>
      </c>
      <c r="D5" s="41">
        <f>B5+C5</f>
        <v>15</v>
      </c>
      <c r="E5" s="27" t="s">
        <v>282</v>
      </c>
      <c r="F5" s="18" t="s">
        <v>283</v>
      </c>
      <c r="G5" s="18" t="s">
        <v>288</v>
      </c>
      <c r="H5" t="s">
        <v>289</v>
      </c>
    </row>
    <row r="6" spans="1:9" x14ac:dyDescent="0.25">
      <c r="B6" s="21">
        <f>SUM(B3:B5)</f>
        <v>20</v>
      </c>
      <c r="C6" s="21">
        <f>SUM(C3:C5)</f>
        <v>66</v>
      </c>
      <c r="D6" s="21">
        <f>SUM(D3:D5)</f>
        <v>86</v>
      </c>
    </row>
    <row r="8" spans="1:9" s="17" customFormat="1" ht="54" customHeight="1" x14ac:dyDescent="0.25">
      <c r="A8" s="24" t="s">
        <v>291</v>
      </c>
      <c r="B8" s="24" t="s">
        <v>298</v>
      </c>
      <c r="C8" s="24" t="s">
        <v>267</v>
      </c>
      <c r="D8" s="24" t="s">
        <v>268</v>
      </c>
      <c r="E8" s="24" t="s">
        <v>269</v>
      </c>
      <c r="F8" s="25" t="s">
        <v>270</v>
      </c>
      <c r="G8" s="39" t="s">
        <v>271</v>
      </c>
      <c r="H8" s="39" t="s">
        <v>292</v>
      </c>
      <c r="I8" s="22"/>
    </row>
    <row r="9" spans="1:9" s="11" customFormat="1" ht="12" customHeight="1" x14ac:dyDescent="0.25">
      <c r="A9" s="16" t="s">
        <v>302</v>
      </c>
      <c r="B9" s="28">
        <f>COUNTA(C10:C22)</f>
        <v>13</v>
      </c>
      <c r="C9" s="12"/>
      <c r="D9" s="12"/>
      <c r="E9" s="12"/>
      <c r="F9" s="12"/>
      <c r="G9" s="12"/>
      <c r="H9" s="12"/>
      <c r="I9" s="12"/>
    </row>
    <row r="10" spans="1:9" ht="12" customHeight="1" x14ac:dyDescent="0.25">
      <c r="A10" s="13" t="s">
        <v>249</v>
      </c>
      <c r="B10" s="13" t="s">
        <v>68</v>
      </c>
      <c r="C10" s="7">
        <v>0.4381944444444445</v>
      </c>
      <c r="D10" s="7">
        <v>0.55277777777777781</v>
      </c>
      <c r="E10" s="10">
        <f>IF(OR(C10=0,D10=0),"",D10-C10)</f>
        <v>0.11458333333333331</v>
      </c>
      <c r="F10" s="8"/>
      <c r="G10" s="14">
        <f>IF(E10="","",((E10+F10)+F10))</f>
        <v>0.11458333333333331</v>
      </c>
      <c r="H10" s="26">
        <f>RANK(G10,$G$10:$G$22,1)</f>
        <v>1</v>
      </c>
    </row>
    <row r="11" spans="1:9" ht="13" x14ac:dyDescent="0.25">
      <c r="A11" s="13" t="s">
        <v>52</v>
      </c>
      <c r="B11" s="13" t="s">
        <v>135</v>
      </c>
      <c r="C11" s="7">
        <v>0.43055555555555558</v>
      </c>
      <c r="D11" s="7">
        <v>0.55208333333333337</v>
      </c>
      <c r="E11" s="10">
        <f>IF(OR(C11=0,D11=0),"",D11-C11)</f>
        <v>0.12152777777777779</v>
      </c>
      <c r="F11" s="8"/>
      <c r="G11" s="14">
        <f>IF(E11="","",((E11+F11)+F11))</f>
        <v>0.12152777777777779</v>
      </c>
      <c r="H11" s="26">
        <f>RANK(G11,$G$10:$G$22,1)</f>
        <v>2</v>
      </c>
    </row>
    <row r="12" spans="1:9" ht="13" x14ac:dyDescent="0.25">
      <c r="A12" s="13" t="s">
        <v>62</v>
      </c>
      <c r="B12" s="13" t="s">
        <v>113</v>
      </c>
      <c r="C12" s="7">
        <v>0.44166666666666665</v>
      </c>
      <c r="D12" s="7">
        <v>0.57152777777777775</v>
      </c>
      <c r="E12" s="10">
        <f>IF(OR(C12=0,D12=0),"",D12-C12)</f>
        <v>0.12986111111111109</v>
      </c>
      <c r="F12" s="8"/>
      <c r="G12" s="14">
        <f>IF(E12="","",((E12+F12)+F12))</f>
        <v>0.12986111111111109</v>
      </c>
      <c r="H12" s="26">
        <f>RANK(G12,$G$10:$G$22,1)</f>
        <v>3</v>
      </c>
    </row>
    <row r="13" spans="1:9" x14ac:dyDescent="0.25">
      <c r="A13" s="5" t="s">
        <v>195</v>
      </c>
      <c r="B13" s="5" t="s">
        <v>197</v>
      </c>
      <c r="C13" s="7">
        <v>0.43541666666666662</v>
      </c>
      <c r="D13" s="7">
        <v>0.56944444444444442</v>
      </c>
      <c r="E13" s="10">
        <f>IF(OR(C13=0,D13=0),"",D13-C13)</f>
        <v>0.1340277777777778</v>
      </c>
      <c r="F13" s="8"/>
      <c r="G13" s="7">
        <f>IF(E13="","",((E13+F13)+F13))</f>
        <v>0.1340277777777778</v>
      </c>
      <c r="H13" s="9">
        <f>RANK(G13,$G$10:$G$22,1)</f>
        <v>4</v>
      </c>
    </row>
    <row r="14" spans="1:9" x14ac:dyDescent="0.25">
      <c r="A14" s="5" t="s">
        <v>118</v>
      </c>
      <c r="B14" s="5" t="s">
        <v>119</v>
      </c>
      <c r="C14" s="7">
        <v>0.43611111111111112</v>
      </c>
      <c r="D14" s="7">
        <v>0.59791666666666665</v>
      </c>
      <c r="E14" s="10">
        <f>IF(OR(C14=0,D14=0),"",D14-C14)</f>
        <v>0.16180555555555554</v>
      </c>
      <c r="F14" s="8"/>
      <c r="G14" s="7">
        <f>IF(E14="","",((E14+F14)+F14))</f>
        <v>0.16180555555555554</v>
      </c>
      <c r="H14" s="9">
        <f>RANK(G14,$G$10:$G$22,1)</f>
        <v>5</v>
      </c>
    </row>
    <row r="15" spans="1:9" x14ac:dyDescent="0.25">
      <c r="A15" s="5" t="s">
        <v>250</v>
      </c>
      <c r="B15" s="5" t="s">
        <v>251</v>
      </c>
      <c r="C15" s="7">
        <v>0.4465277777777778</v>
      </c>
      <c r="D15" s="7">
        <v>0.60902777777777783</v>
      </c>
      <c r="E15" s="10">
        <f>IF(OR(C15=0,D15=0),"",D15-C15)</f>
        <v>0.16250000000000003</v>
      </c>
      <c r="F15" s="8"/>
      <c r="G15" s="7">
        <f>IF(E15="","",((E15+F15)+F15))</f>
        <v>0.16250000000000003</v>
      </c>
      <c r="H15" s="9">
        <f>RANK(G15,$G$10:$G$22,1)</f>
        <v>6</v>
      </c>
    </row>
    <row r="16" spans="1:9" x14ac:dyDescent="0.25">
      <c r="A16" s="5" t="s">
        <v>152</v>
      </c>
      <c r="B16" s="5" t="s">
        <v>154</v>
      </c>
      <c r="C16" s="7">
        <v>0.43888888888888888</v>
      </c>
      <c r="D16" s="7">
        <v>0.60347222222222219</v>
      </c>
      <c r="E16" s="10">
        <f>IF(OR(C16=0,D16=0),"",D16-C16)</f>
        <v>0.1645833333333333</v>
      </c>
      <c r="F16" s="8"/>
      <c r="G16" s="7">
        <f>IF(E16="","",((E16+F16)+F16))</f>
        <v>0.1645833333333333</v>
      </c>
      <c r="H16" s="9">
        <f>RANK(G16,$G$10:$G$22,1)</f>
        <v>7</v>
      </c>
    </row>
    <row r="17" spans="1:8" x14ac:dyDescent="0.25">
      <c r="A17" s="5" t="s">
        <v>19</v>
      </c>
      <c r="B17" s="5" t="s">
        <v>158</v>
      </c>
      <c r="C17" s="7">
        <v>0.4368055555555555</v>
      </c>
      <c r="D17" s="7">
        <v>0.59236111111111112</v>
      </c>
      <c r="E17" s="10">
        <f>IF(OR(C17=0,D17=0),"",D17-C17)</f>
        <v>0.15555555555555561</v>
      </c>
      <c r="F17" s="8">
        <v>6.9444444444444441E-3</v>
      </c>
      <c r="G17" s="7">
        <f>IF(E17="","",((E17+F17)+F17))</f>
        <v>0.16944444444444451</v>
      </c>
      <c r="H17" s="9">
        <f>RANK(G17,$G$10:$G$22,1)</f>
        <v>8</v>
      </c>
    </row>
    <row r="18" spans="1:8" x14ac:dyDescent="0.25">
      <c r="A18" s="5" t="s">
        <v>185</v>
      </c>
      <c r="B18" s="5" t="s">
        <v>43</v>
      </c>
      <c r="C18" s="7">
        <v>0.42986111111111108</v>
      </c>
      <c r="D18" s="7">
        <v>0.61041666666666672</v>
      </c>
      <c r="E18" s="10">
        <f>IF(OR(C18=0,D18=0),"",D18-C18)</f>
        <v>0.18055555555555564</v>
      </c>
      <c r="F18" s="8"/>
      <c r="G18" s="7">
        <f>IF(E18="","",((E18+F18)+F18))</f>
        <v>0.18055555555555564</v>
      </c>
      <c r="H18" s="9">
        <f>RANK(G18,$G$10:$G$22,1)</f>
        <v>9</v>
      </c>
    </row>
    <row r="19" spans="1:8" x14ac:dyDescent="0.25">
      <c r="A19" s="5" t="s">
        <v>139</v>
      </c>
      <c r="B19" s="5" t="s">
        <v>54</v>
      </c>
      <c r="C19" s="7">
        <v>0.43124999999999997</v>
      </c>
      <c r="D19" s="7">
        <v>0.62847222222222221</v>
      </c>
      <c r="E19" s="10">
        <f>IF(OR(C19=0,D19=0),"",D19-C19)</f>
        <v>0.19722222222222224</v>
      </c>
      <c r="F19" s="8"/>
      <c r="G19" s="7">
        <f>IF(E19="","",((E19+F19)+F19))</f>
        <v>0.19722222222222224</v>
      </c>
      <c r="H19" s="9">
        <f>RANK(G19,$G$10:$G$22,1)</f>
        <v>10</v>
      </c>
    </row>
    <row r="20" spans="1:8" x14ac:dyDescent="0.25">
      <c r="A20" s="5" t="s">
        <v>209</v>
      </c>
      <c r="B20" s="5" t="s">
        <v>210</v>
      </c>
      <c r="C20" s="7">
        <v>0.44513888888888892</v>
      </c>
      <c r="D20" s="7">
        <v>0.65277777777777779</v>
      </c>
      <c r="E20" s="10">
        <f>IF(OR(C20=0,D20=0),"",D20-C20)</f>
        <v>0.20763888888888887</v>
      </c>
      <c r="F20" s="8"/>
      <c r="G20" s="7">
        <f>IF(E20="","",((E20+F20)+F20))</f>
        <v>0.20763888888888887</v>
      </c>
      <c r="H20" s="9">
        <f>RANK(G20,$G$10:$G$22,1)</f>
        <v>11</v>
      </c>
    </row>
    <row r="21" spans="1:8" x14ac:dyDescent="0.25">
      <c r="A21" s="5" t="s">
        <v>111</v>
      </c>
      <c r="B21" s="5" t="s">
        <v>112</v>
      </c>
      <c r="C21" s="7">
        <v>0.44722222222222219</v>
      </c>
      <c r="D21" s="7">
        <v>0.67569444444444438</v>
      </c>
      <c r="E21" s="10">
        <f>IF(OR(C21=0,D21=0),"",D21-C21)</f>
        <v>0.22847222222222219</v>
      </c>
      <c r="F21" s="8">
        <v>6.9444444444444441E-3</v>
      </c>
      <c r="G21" s="7">
        <f>IF(E21="","",((E21+F21)+F21))</f>
        <v>0.24236111111111108</v>
      </c>
      <c r="H21" s="9">
        <f>RANK(G21,$G$10:$G$22,1)</f>
        <v>12</v>
      </c>
    </row>
    <row r="22" spans="1:8" x14ac:dyDescent="0.25">
      <c r="A22" s="5" t="s">
        <v>192</v>
      </c>
      <c r="B22" s="5" t="s">
        <v>194</v>
      </c>
      <c r="C22" s="7">
        <v>0.44097222222222227</v>
      </c>
      <c r="D22" s="7">
        <v>0.68472222222222223</v>
      </c>
      <c r="E22" s="10">
        <f>IF(OR(C22=0,D22=0),"",D22-C22)</f>
        <v>0.24374999999999997</v>
      </c>
      <c r="F22" s="8"/>
      <c r="G22" s="7">
        <f>IF(E22="","",((E22+F22)+F22))</f>
        <v>0.24374999999999997</v>
      </c>
      <c r="H22" s="9">
        <f>RANK(G22,$G$10:$G$22,1)</f>
        <v>13</v>
      </c>
    </row>
    <row r="23" spans="1:8" x14ac:dyDescent="0.25">
      <c r="A23" s="5"/>
      <c r="B23" s="5"/>
      <c r="C23" s="6"/>
      <c r="D23" s="6"/>
      <c r="E23" s="6"/>
      <c r="F23" s="8"/>
      <c r="G23" s="6"/>
      <c r="H23" s="9"/>
    </row>
    <row r="24" spans="1:8" ht="13" x14ac:dyDescent="0.25">
      <c r="A24" s="15" t="s">
        <v>301</v>
      </c>
      <c r="B24" s="28">
        <f>COUNTA(C25:C55)</f>
        <v>31</v>
      </c>
      <c r="C24" s="6"/>
      <c r="D24" s="6"/>
      <c r="E24" s="6"/>
      <c r="F24" s="8"/>
      <c r="G24" s="6"/>
      <c r="H24" s="9"/>
    </row>
    <row r="25" spans="1:8" ht="13" x14ac:dyDescent="0.25">
      <c r="A25" s="13" t="s">
        <v>21</v>
      </c>
      <c r="B25" s="13" t="s">
        <v>90</v>
      </c>
      <c r="C25" s="7">
        <v>0.43263888888888885</v>
      </c>
      <c r="D25" s="7">
        <v>0.52777777777777779</v>
      </c>
      <c r="E25" s="10">
        <f>IF(OR(C25=0,D25=0),"",D25-C25)</f>
        <v>9.5138888888888939E-2</v>
      </c>
      <c r="F25" s="8"/>
      <c r="G25" s="14">
        <f>IF(E25="","",((E25+F25)))</f>
        <v>9.5138888888888939E-2</v>
      </c>
      <c r="H25" s="26">
        <f>IF(G25="","",RANK(G25,$G$25:$G$55,1))</f>
        <v>1</v>
      </c>
    </row>
    <row r="26" spans="1:8" ht="13" x14ac:dyDescent="0.25">
      <c r="A26" s="13" t="s">
        <v>29</v>
      </c>
      <c r="B26" s="13" t="s">
        <v>30</v>
      </c>
      <c r="C26" s="7">
        <v>0.44791666666666669</v>
      </c>
      <c r="D26" s="7">
        <v>0.55277777777777781</v>
      </c>
      <c r="E26" s="10">
        <f>IF(OR(C26=0,D26=0),"",D26-C26)</f>
        <v>0.10486111111111113</v>
      </c>
      <c r="F26" s="8"/>
      <c r="G26" s="14">
        <f>IF(E26="","",((E26+F26)))</f>
        <v>0.10486111111111113</v>
      </c>
      <c r="H26" s="26">
        <f>IF(G26="","",RANK(G26,$G$25:$G$55,1))</f>
        <v>2</v>
      </c>
    </row>
    <row r="27" spans="1:8" ht="13" x14ac:dyDescent="0.25">
      <c r="A27" s="13" t="s">
        <v>78</v>
      </c>
      <c r="B27" s="13" t="s">
        <v>79</v>
      </c>
      <c r="C27" s="7">
        <v>0.43402777777777773</v>
      </c>
      <c r="D27" s="7">
        <v>0.55208333333333337</v>
      </c>
      <c r="E27" s="10">
        <f>IF(OR(C27=0,D27=0),"",D27-C27)</f>
        <v>0.11805555555555564</v>
      </c>
      <c r="F27" s="8">
        <v>6.9444444444444441E-3</v>
      </c>
      <c r="G27" s="14">
        <f>IF(E27="","",((E27+F27)))</f>
        <v>0.12500000000000008</v>
      </c>
      <c r="H27" s="26">
        <f>IF(G27="","",RANK(G27,$G$25:$G$55,1))</f>
        <v>3</v>
      </c>
    </row>
    <row r="28" spans="1:8" x14ac:dyDescent="0.25">
      <c r="A28" s="5" t="s">
        <v>60</v>
      </c>
      <c r="B28" s="5" t="s">
        <v>115</v>
      </c>
      <c r="C28" s="7">
        <v>0.44166666666666665</v>
      </c>
      <c r="D28" s="7">
        <v>0.57152777777777775</v>
      </c>
      <c r="E28" s="10">
        <f>IF(OR(C28=0,D28=0),"",D28-C28)</f>
        <v>0.12986111111111109</v>
      </c>
      <c r="F28" s="8"/>
      <c r="G28" s="7">
        <f>IF(E28="","",((E28+F28)))</f>
        <v>0.12986111111111109</v>
      </c>
      <c r="H28" s="9">
        <f>IF(G28="","",RANK(G28,$G$25:$G$55,1))</f>
        <v>4</v>
      </c>
    </row>
    <row r="29" spans="1:8" x14ac:dyDescent="0.25">
      <c r="A29" s="5" t="s">
        <v>181</v>
      </c>
      <c r="B29" s="5" t="s">
        <v>182</v>
      </c>
      <c r="C29" s="7">
        <v>0.43333333333333335</v>
      </c>
      <c r="D29" s="7">
        <v>0.56388888888888888</v>
      </c>
      <c r="E29" s="10">
        <f>IF(OR(C29=0,D29=0),"",D29-C29)</f>
        <v>0.13055555555555554</v>
      </c>
      <c r="F29" s="8"/>
      <c r="G29" s="7">
        <f>IF(E29="","",((E29+F29)))</f>
        <v>0.13055555555555554</v>
      </c>
      <c r="H29" s="9">
        <f>IF(G29="","",RANK(G29,$G$25:$G$55,1))</f>
        <v>5</v>
      </c>
    </row>
    <row r="30" spans="1:8" x14ac:dyDescent="0.25">
      <c r="A30" s="5" t="s">
        <v>229</v>
      </c>
      <c r="B30" s="5" t="s">
        <v>43</v>
      </c>
      <c r="C30" s="7">
        <v>0.43472222222222223</v>
      </c>
      <c r="D30" s="7">
        <v>0.56527777777777777</v>
      </c>
      <c r="E30" s="10">
        <f>IF(OR(C30=0,D30=0),"",D30-C30)</f>
        <v>0.13055555555555554</v>
      </c>
      <c r="F30" s="8"/>
      <c r="G30" s="7">
        <f>IF(E30="","",((E30+F30)))</f>
        <v>0.13055555555555554</v>
      </c>
      <c r="H30" s="9">
        <f>IF(G30="","",RANK(G30,$G$25:$G$55,1))</f>
        <v>5</v>
      </c>
    </row>
    <row r="31" spans="1:8" x14ac:dyDescent="0.25">
      <c r="A31" s="5" t="s">
        <v>93</v>
      </c>
      <c r="B31" s="5" t="s">
        <v>94</v>
      </c>
      <c r="C31" s="7">
        <v>0.42638888888888887</v>
      </c>
      <c r="D31" s="7">
        <v>0.55347222222222225</v>
      </c>
      <c r="E31" s="10">
        <f>IF(OR(C31=0,D31=0),"",D31-C31)</f>
        <v>0.12708333333333338</v>
      </c>
      <c r="F31" s="8">
        <v>6.9444444444444441E-3</v>
      </c>
      <c r="G31" s="7">
        <f>IF(E31="","",((E31+F31)))</f>
        <v>0.13402777777777783</v>
      </c>
      <c r="H31" s="9">
        <f>IF(G31="","",RANK(G31,$G$25:$G$55,1))</f>
        <v>7</v>
      </c>
    </row>
    <row r="32" spans="1:8" x14ac:dyDescent="0.25">
      <c r="A32" s="5" t="s">
        <v>72</v>
      </c>
      <c r="B32" s="5" t="s">
        <v>73</v>
      </c>
      <c r="C32" s="7">
        <v>0.44236111111111115</v>
      </c>
      <c r="D32" s="7">
        <v>0.57777777777777783</v>
      </c>
      <c r="E32" s="10">
        <f>IF(OR(C32=0,D32=0),"",D32-C32)</f>
        <v>0.13541666666666669</v>
      </c>
      <c r="F32" s="8"/>
      <c r="G32" s="7">
        <f>IF(E32="","",((E32+F32)))</f>
        <v>0.13541666666666669</v>
      </c>
      <c r="H32" s="9">
        <f>IF(G32="","",RANK(G32,$G$25:$G$55,1))</f>
        <v>8</v>
      </c>
    </row>
    <row r="33" spans="1:8" x14ac:dyDescent="0.25">
      <c r="A33" s="5" t="s">
        <v>263</v>
      </c>
      <c r="B33" s="5" t="s">
        <v>264</v>
      </c>
      <c r="C33" s="7">
        <v>0.43194444444444446</v>
      </c>
      <c r="D33" s="7">
        <v>0.56805555555555554</v>
      </c>
      <c r="E33" s="10">
        <f>IF(OR(C33=0,D33=0),"",D33-C33)</f>
        <v>0.13611111111111107</v>
      </c>
      <c r="F33" s="8"/>
      <c r="G33" s="7">
        <f>IF(E33="","",((E33+F33)))</f>
        <v>0.13611111111111107</v>
      </c>
      <c r="H33" s="9">
        <f>IF(G33="","",RANK(G33,$G$25:$G$55,1))</f>
        <v>9</v>
      </c>
    </row>
    <row r="34" spans="1:8" x14ac:dyDescent="0.25">
      <c r="A34" s="5" t="s">
        <v>121</v>
      </c>
      <c r="B34" s="5" t="s">
        <v>122</v>
      </c>
      <c r="C34" s="7">
        <v>0.42708333333333331</v>
      </c>
      <c r="D34" s="7">
        <v>0.56458333333333333</v>
      </c>
      <c r="E34" s="10">
        <f>IF(OR(C34=0,D34=0),"",D34-C34)</f>
        <v>0.13750000000000001</v>
      </c>
      <c r="F34" s="8"/>
      <c r="G34" s="7">
        <f>IF(E34="","",((E34+F34)))</f>
        <v>0.13750000000000001</v>
      </c>
      <c r="H34" s="9">
        <f>IF(G34="","",RANK(G34,$G$25:$G$55,1))</f>
        <v>10</v>
      </c>
    </row>
    <row r="35" spans="1:8" x14ac:dyDescent="0.25">
      <c r="A35" s="5" t="s">
        <v>198</v>
      </c>
      <c r="B35" s="5" t="s">
        <v>199</v>
      </c>
      <c r="C35" s="10">
        <v>0.4375</v>
      </c>
      <c r="D35" s="7">
        <v>0.57847222222222217</v>
      </c>
      <c r="E35" s="10">
        <f>IF(OR(C35=0,D35=0),"",D35-C35)</f>
        <v>0.14097222222222217</v>
      </c>
      <c r="F35" s="8">
        <v>6.9444444444444441E-3</v>
      </c>
      <c r="G35" s="7">
        <f>IF(E35="","",((E35+F35)))</f>
        <v>0.14791666666666661</v>
      </c>
      <c r="H35" s="9">
        <f>IF(G35="","",RANK(G35,$G$25:$G$55,1))</f>
        <v>11</v>
      </c>
    </row>
    <row r="36" spans="1:8" x14ac:dyDescent="0.25">
      <c r="A36" s="5" t="s">
        <v>16</v>
      </c>
      <c r="B36" s="5" t="s">
        <v>205</v>
      </c>
      <c r="C36" s="7">
        <v>0.4284722222222222</v>
      </c>
      <c r="D36" s="7">
        <v>0.57708333333333328</v>
      </c>
      <c r="E36" s="10">
        <f>IF(OR(C36=0,D36=0),"",D36-C36)</f>
        <v>0.14861111111111108</v>
      </c>
      <c r="F36" s="8"/>
      <c r="G36" s="7">
        <f>IF(E36="","",((E36+F36)))</f>
        <v>0.14861111111111108</v>
      </c>
      <c r="H36" s="9">
        <f>IF(G36="","",RANK(G36,$G$25:$G$55,1))</f>
        <v>12</v>
      </c>
    </row>
    <row r="37" spans="1:8" x14ac:dyDescent="0.25">
      <c r="A37" s="5" t="s">
        <v>274</v>
      </c>
      <c r="B37" s="5" t="s">
        <v>275</v>
      </c>
      <c r="C37" s="7">
        <v>0.42777777777777781</v>
      </c>
      <c r="D37" s="7">
        <v>0.57638888888888895</v>
      </c>
      <c r="E37" s="10">
        <f>IF(OR(C37=0,D37=0),"",D37-C37)</f>
        <v>0.14861111111111114</v>
      </c>
      <c r="F37" s="8"/>
      <c r="G37" s="7">
        <f>IF(E37="","",((E37+F37)))</f>
        <v>0.14861111111111114</v>
      </c>
      <c r="H37" s="9">
        <f>IF(G37="","",RANK(G37,$G$25:$G$55,1))</f>
        <v>13</v>
      </c>
    </row>
    <row r="38" spans="1:8" x14ac:dyDescent="0.25">
      <c r="A38" s="5" t="s">
        <v>82</v>
      </c>
      <c r="B38" s="5" t="s">
        <v>68</v>
      </c>
      <c r="C38" s="7">
        <v>0.43958333333333338</v>
      </c>
      <c r="D38" s="7">
        <v>0.59722222222222221</v>
      </c>
      <c r="E38" s="10">
        <f>IF(OR(C38=0,D38=0),"",D38-C38)</f>
        <v>0.15763888888888883</v>
      </c>
      <c r="F38" s="8"/>
      <c r="G38" s="7">
        <f>IF(E38="","",((E38+F38)))</f>
        <v>0.15763888888888883</v>
      </c>
      <c r="H38" s="9">
        <f>IF(G38="","",RANK(G38,$G$25:$G$55,1))</f>
        <v>14</v>
      </c>
    </row>
    <row r="39" spans="1:8" x14ac:dyDescent="0.25">
      <c r="A39" s="5" t="s">
        <v>88</v>
      </c>
      <c r="B39" s="5" t="s">
        <v>63</v>
      </c>
      <c r="C39" s="7">
        <v>0.4465277777777778</v>
      </c>
      <c r="D39" s="7">
        <v>0.60902777777777783</v>
      </c>
      <c r="E39" s="10">
        <f>IF(OR(C39=0,D39=0),"",D39-C39)</f>
        <v>0.16250000000000003</v>
      </c>
      <c r="F39" s="8"/>
      <c r="G39" s="7">
        <f>IF(E39="","",((E39+F39)))</f>
        <v>0.16250000000000003</v>
      </c>
      <c r="H39" s="9">
        <f>IF(G39="","",RANK(G39,$G$25:$G$55,1))</f>
        <v>15</v>
      </c>
    </row>
    <row r="40" spans="1:8" x14ac:dyDescent="0.25">
      <c r="A40" s="5" t="s">
        <v>183</v>
      </c>
      <c r="B40" s="5" t="s">
        <v>184</v>
      </c>
      <c r="C40" s="7">
        <v>0.42986111111111108</v>
      </c>
      <c r="D40" s="7">
        <v>0.61041666666666672</v>
      </c>
      <c r="E40" s="10">
        <f>IF(OR(C40=0,D40=0),"",D40-C40)</f>
        <v>0.18055555555555564</v>
      </c>
      <c r="F40" s="8"/>
      <c r="G40" s="7">
        <f>IF(E40="","",((E40+F40)))</f>
        <v>0.18055555555555564</v>
      </c>
      <c r="H40" s="9">
        <f>IF(G40="","",RANK(G40,$G$25:$G$55,1))</f>
        <v>16</v>
      </c>
    </row>
    <row r="41" spans="1:8" x14ac:dyDescent="0.25">
      <c r="A41" s="5" t="s">
        <v>168</v>
      </c>
      <c r="B41" s="5" t="s">
        <v>169</v>
      </c>
      <c r="C41" s="7">
        <v>0.4291666666666667</v>
      </c>
      <c r="D41" s="7">
        <v>0.61041666666666672</v>
      </c>
      <c r="E41" s="10">
        <f>IF(OR(C41=0,D41=0),"",D41-C41)</f>
        <v>0.18125000000000002</v>
      </c>
      <c r="F41" s="8"/>
      <c r="G41" s="7">
        <f>IF(E41="","",((E41+F41)))</f>
        <v>0.18125000000000002</v>
      </c>
      <c r="H41" s="9">
        <f>IF(G41="","",RANK(G41,$G$25:$G$55,1))</f>
        <v>17</v>
      </c>
    </row>
    <row r="42" spans="1:8" x14ac:dyDescent="0.25">
      <c r="A42" s="5" t="s">
        <v>225</v>
      </c>
      <c r="B42" s="5" t="s">
        <v>227</v>
      </c>
      <c r="C42" s="7">
        <v>0.42569444444444443</v>
      </c>
      <c r="D42" s="7">
        <v>0.61041666666666672</v>
      </c>
      <c r="E42" s="10">
        <f>IF(OR(C42=0,D42=0),"",D42-C42)</f>
        <v>0.18472222222222229</v>
      </c>
      <c r="F42" s="8"/>
      <c r="G42" s="7">
        <f>IF(E42="","",((E42+F42)))</f>
        <v>0.18472222222222229</v>
      </c>
      <c r="H42" s="9">
        <f>IF(G42="","",RANK(G42,$G$25:$G$55,1))</f>
        <v>18</v>
      </c>
    </row>
    <row r="43" spans="1:8" x14ac:dyDescent="0.25">
      <c r="A43" s="5" t="s">
        <v>167</v>
      </c>
      <c r="B43" s="5" t="s">
        <v>244</v>
      </c>
      <c r="C43" s="7">
        <v>0.42499999999999999</v>
      </c>
      <c r="D43" s="7">
        <v>0.61041666666666672</v>
      </c>
      <c r="E43" s="10">
        <f>IF(OR(C43=0,D43=0),"",D43-C43)</f>
        <v>0.18541666666666673</v>
      </c>
      <c r="F43" s="8"/>
      <c r="G43" s="7">
        <f>IF(E43="","",((E43+F43)))</f>
        <v>0.18541666666666673</v>
      </c>
      <c r="H43" s="9">
        <f>IF(G43="","",RANK(G43,$G$25:$G$55,1))</f>
        <v>19</v>
      </c>
    </row>
    <row r="44" spans="1:8" x14ac:dyDescent="0.25">
      <c r="A44" s="5" t="s">
        <v>53</v>
      </c>
      <c r="B44" s="5" t="s">
        <v>137</v>
      </c>
      <c r="C44" s="7">
        <v>0.43124999999999997</v>
      </c>
      <c r="D44" s="7">
        <v>0.62847222222222221</v>
      </c>
      <c r="E44" s="10">
        <f>IF(OR(C44=0,D44=0),"",D44-C44)</f>
        <v>0.19722222222222224</v>
      </c>
      <c r="F44" s="8"/>
      <c r="G44" s="7">
        <f>IF(E44="","",((E44+F44)))</f>
        <v>0.19722222222222224</v>
      </c>
      <c r="H44" s="9">
        <f>IF(G44="","",RANK(G44,$G$25:$G$55,1))</f>
        <v>20</v>
      </c>
    </row>
    <row r="45" spans="1:8" x14ac:dyDescent="0.25">
      <c r="A45" s="5" t="s">
        <v>129</v>
      </c>
      <c r="B45" s="5" t="s">
        <v>273</v>
      </c>
      <c r="C45" s="7">
        <v>0.44722222222222219</v>
      </c>
      <c r="D45" s="7">
        <v>0.67638888888888893</v>
      </c>
      <c r="E45" s="10">
        <f>IF(OR(C45=0,D45=0),"",D45-C45)</f>
        <v>0.22916666666666674</v>
      </c>
      <c r="F45" s="8">
        <v>6.9444444444444441E-3</v>
      </c>
      <c r="G45" s="7">
        <f>IF(E45="","",((E45+F45)))</f>
        <v>0.23611111111111119</v>
      </c>
      <c r="H45" s="9">
        <f>IF(G45="","",RANK(G45,$G$25:$G$55,1))</f>
        <v>21</v>
      </c>
    </row>
    <row r="46" spans="1:8" x14ac:dyDescent="0.25">
      <c r="A46" s="5" t="s">
        <v>102</v>
      </c>
      <c r="B46" s="5" t="s">
        <v>272</v>
      </c>
      <c r="C46" s="7">
        <v>0.44305555555555554</v>
      </c>
      <c r="D46" s="7">
        <v>0.69236111111111109</v>
      </c>
      <c r="E46" s="10">
        <f>IF(OR(C46=0,D46=0),"",D46-C46)</f>
        <v>0.24930555555555556</v>
      </c>
      <c r="F46" s="8"/>
      <c r="G46" s="7">
        <f>IF(E46="","",((E46+F46)))</f>
        <v>0.24930555555555556</v>
      </c>
      <c r="H46" s="9">
        <f>IF(G46="","",RANK(G46,$G$25:$G$55,1))</f>
        <v>22</v>
      </c>
    </row>
    <row r="47" spans="1:8" x14ac:dyDescent="0.25">
      <c r="A47" s="5" t="s">
        <v>222</v>
      </c>
      <c r="B47" s="5" t="s">
        <v>223</v>
      </c>
      <c r="C47" s="7">
        <v>0.44375000000000003</v>
      </c>
      <c r="D47" s="7">
        <v>0.71805555555555556</v>
      </c>
      <c r="E47" s="10">
        <f>IF(OR(C47=0,D47=0),"",D47-C47)</f>
        <v>0.27430555555555552</v>
      </c>
      <c r="F47" s="8"/>
      <c r="G47" s="7">
        <f>IF(E47="","",((E47+F47)))</f>
        <v>0.27430555555555552</v>
      </c>
      <c r="H47" s="9">
        <f>IF(G47="","",RANK(G47,$G$25:$G$55,1))</f>
        <v>23</v>
      </c>
    </row>
    <row r="48" spans="1:8" x14ac:dyDescent="0.25">
      <c r="A48" s="5" t="s">
        <v>239</v>
      </c>
      <c r="B48" s="5" t="s">
        <v>240</v>
      </c>
      <c r="C48" s="7">
        <v>0.42430555555555555</v>
      </c>
      <c r="D48" s="6"/>
      <c r="E48" s="10" t="str">
        <f>IF(OR(C48=0,D48=0),"",D48-C48)</f>
        <v/>
      </c>
      <c r="F48" s="8"/>
      <c r="G48" s="7" t="str">
        <f>IF(E48="","",((E48+F48)))</f>
        <v/>
      </c>
      <c r="H48" s="9" t="str">
        <f>IF(G48="","",RANK(G48,$G$25:$G$55,1))</f>
        <v/>
      </c>
    </row>
    <row r="49" spans="1:8" x14ac:dyDescent="0.25">
      <c r="A49" s="5" t="s">
        <v>236</v>
      </c>
      <c r="B49" s="5" t="s">
        <v>238</v>
      </c>
      <c r="C49" s="7">
        <v>0.42777777777777781</v>
      </c>
      <c r="D49" s="6"/>
      <c r="E49" s="10" t="str">
        <f>IF(OR(C49=0,D49=0),"",D49-C49)</f>
        <v/>
      </c>
      <c r="F49" s="8"/>
      <c r="G49" s="7" t="str">
        <f>IF(E49="","",((E49+F49)))</f>
        <v/>
      </c>
      <c r="H49" s="9" t="str">
        <f>IF(G49="","",RANK(G49,$G$25:$G$55,1))</f>
        <v/>
      </c>
    </row>
    <row r="50" spans="1:8" x14ac:dyDescent="0.25">
      <c r="A50" s="5" t="s">
        <v>170</v>
      </c>
      <c r="B50" s="5" t="s">
        <v>171</v>
      </c>
      <c r="C50" s="7">
        <v>0.44027777777777777</v>
      </c>
      <c r="D50" s="6"/>
      <c r="E50" s="10" t="str">
        <f>IF(OR(C50=0,D50=0),"",D50-C50)</f>
        <v/>
      </c>
      <c r="F50" s="8"/>
      <c r="G50" s="7" t="str">
        <f>IF(E50="","",((E50+F50)))</f>
        <v/>
      </c>
      <c r="H50" s="9" t="str">
        <f>IF(G50="","",RANK(G50,$G$25:$G$55,1))</f>
        <v/>
      </c>
    </row>
    <row r="51" spans="1:8" x14ac:dyDescent="0.25">
      <c r="A51" s="5" t="s">
        <v>189</v>
      </c>
      <c r="B51" s="5" t="s">
        <v>191</v>
      </c>
      <c r="C51" s="7">
        <v>0.44097222222222227</v>
      </c>
      <c r="D51" s="6"/>
      <c r="E51" s="10" t="str">
        <f>IF(OR(C51=0,D51=0),"",D51-C51)</f>
        <v/>
      </c>
      <c r="F51" s="8"/>
      <c r="G51" s="7" t="str">
        <f>IF(E51="","",((E51+F51)))</f>
        <v/>
      </c>
      <c r="H51" s="9" t="str">
        <f>IF(G51="","",RANK(G51,$G$25:$G$55,1))</f>
        <v/>
      </c>
    </row>
    <row r="52" spans="1:8" x14ac:dyDescent="0.25">
      <c r="A52" s="5" t="s">
        <v>160</v>
      </c>
      <c r="B52" s="5" t="s">
        <v>162</v>
      </c>
      <c r="C52" s="7">
        <v>0.44444444444444442</v>
      </c>
      <c r="D52" s="7"/>
      <c r="E52" s="10" t="str">
        <f>IF(OR(C52=0,D52=0),"",D52-C52)</f>
        <v/>
      </c>
      <c r="F52" s="8"/>
      <c r="G52" s="7" t="str">
        <f>IF(E52="","",((E52+F52)))</f>
        <v/>
      </c>
      <c r="H52" s="9" t="str">
        <f>IF(G52="","",RANK(G52,$G$25:$G$55,1))</f>
        <v/>
      </c>
    </row>
    <row r="53" spans="1:8" x14ac:dyDescent="0.25">
      <c r="A53" s="5" t="s">
        <v>276</v>
      </c>
      <c r="B53" s="5" t="s">
        <v>277</v>
      </c>
      <c r="C53" s="7">
        <v>0.4458333333333333</v>
      </c>
      <c r="D53" s="6"/>
      <c r="E53" s="10" t="str">
        <f>IF(OR(C53=0,D53=0),"",D53-C53)</f>
        <v/>
      </c>
      <c r="F53" s="8"/>
      <c r="G53" s="7" t="str">
        <f>IF(E53="","",((E53+F53)))</f>
        <v/>
      </c>
      <c r="H53" s="9" t="str">
        <f>IF(G53="","",RANK(G53,$G$25:$G$55,1))</f>
        <v/>
      </c>
    </row>
    <row r="54" spans="1:8" x14ac:dyDescent="0.25">
      <c r="A54" s="5" t="s">
        <v>95</v>
      </c>
      <c r="B54" s="5" t="s">
        <v>77</v>
      </c>
      <c r="C54" s="7">
        <v>0.44861111111111113</v>
      </c>
      <c r="D54" s="6"/>
      <c r="E54" s="7" t="str">
        <f>IF(OR(C54=0,D54=0),"",D54-C54)</f>
        <v/>
      </c>
      <c r="F54" s="8"/>
      <c r="G54" s="7" t="str">
        <f>IF(E54="","",((E54+F54)))</f>
        <v/>
      </c>
      <c r="H54" s="9" t="str">
        <f>IF(G54="","",RANK(G54,$G$25:$G$55,1))</f>
        <v/>
      </c>
    </row>
    <row r="55" spans="1:8" x14ac:dyDescent="0.25">
      <c r="A55" s="5" t="s">
        <v>55</v>
      </c>
      <c r="B55" s="5" t="s">
        <v>56</v>
      </c>
      <c r="C55" s="7">
        <v>0.44930555555555557</v>
      </c>
      <c r="D55" s="6"/>
      <c r="E55" s="10" t="str">
        <f>IF(OR(C55=0,D55=0),"",D55-C55)</f>
        <v/>
      </c>
      <c r="F55" s="8"/>
      <c r="G55" s="7" t="str">
        <f>IF(E55="","",((E55+F55)))</f>
        <v/>
      </c>
      <c r="H55" s="9" t="str">
        <f>IF(G55="","",RANK(G55,$G$25:$G$55,1))</f>
        <v/>
      </c>
    </row>
    <row r="56" spans="1:8" x14ac:dyDescent="0.25">
      <c r="A56" s="5"/>
      <c r="B56" s="5"/>
      <c r="C56" s="6"/>
      <c r="D56" s="6"/>
      <c r="E56" s="7"/>
      <c r="F56" s="8"/>
      <c r="G56" s="7"/>
      <c r="H56" s="6"/>
    </row>
    <row r="57" spans="1:8" ht="13" x14ac:dyDescent="0.25">
      <c r="A57" s="15" t="s">
        <v>303</v>
      </c>
      <c r="B57" s="28">
        <f>COUNTA(C58:C61)</f>
        <v>4</v>
      </c>
      <c r="C57" s="6"/>
      <c r="D57" s="6"/>
      <c r="E57" s="6"/>
      <c r="F57" s="8"/>
      <c r="G57" s="6"/>
      <c r="H57" s="6"/>
    </row>
    <row r="58" spans="1:8" ht="13" x14ac:dyDescent="0.25">
      <c r="A58" s="13" t="s">
        <v>224</v>
      </c>
      <c r="B58" s="13" t="s">
        <v>151</v>
      </c>
      <c r="C58" s="7">
        <v>0.36041666666666666</v>
      </c>
      <c r="D58" s="7">
        <v>0.50416666666666665</v>
      </c>
      <c r="E58" s="10">
        <f>IF(OR(C58=0,D58=0),"",D58-C58)</f>
        <v>0.14374999999999999</v>
      </c>
      <c r="F58" s="8"/>
      <c r="G58" s="14">
        <f>IF(E58="","",((E58+F58)))</f>
        <v>0.14374999999999999</v>
      </c>
      <c r="H58" s="26">
        <f>IF(G58="","",RANK(G58,$G$58:$G$61,1))</f>
        <v>1</v>
      </c>
    </row>
    <row r="59" spans="1:8" ht="13" x14ac:dyDescent="0.25">
      <c r="A59" s="13" t="s">
        <v>257</v>
      </c>
      <c r="B59" s="13" t="s">
        <v>20</v>
      </c>
      <c r="C59" s="7">
        <v>0.4152777777777778</v>
      </c>
      <c r="D59" s="7">
        <v>0.65486111111111112</v>
      </c>
      <c r="E59" s="10">
        <f>IF(OR(C59=0,D59=0),"",D59-C59)</f>
        <v>0.23958333333333331</v>
      </c>
      <c r="F59" s="8"/>
      <c r="G59" s="14">
        <f>IF(E59="","",((E59+F59)))</f>
        <v>0.23958333333333331</v>
      </c>
      <c r="H59" s="26">
        <f>IF(G59="","",RANK(G59,$G$58:$G$61,1))</f>
        <v>2</v>
      </c>
    </row>
    <row r="60" spans="1:8" ht="13" x14ac:dyDescent="0.25">
      <c r="A60" s="13" t="s">
        <v>75</v>
      </c>
      <c r="B60" s="13" t="s">
        <v>76</v>
      </c>
      <c r="C60" s="7">
        <v>0.36319444444444443</v>
      </c>
      <c r="D60" s="7">
        <v>0.60312500000000002</v>
      </c>
      <c r="E60" s="10">
        <f>IF(OR(C60=0,D60=0),"",D60-C60)</f>
        <v>0.23993055555555559</v>
      </c>
      <c r="F60" s="8"/>
      <c r="G60" s="14">
        <f>IF(E60="","",((E60+F60)))</f>
        <v>0.23993055555555559</v>
      </c>
      <c r="H60" s="26">
        <f>IF(G60="","",RANK(G60,$G$58:$G$61,1))</f>
        <v>3</v>
      </c>
    </row>
    <row r="61" spans="1:8" x14ac:dyDescent="0.25">
      <c r="A61" s="5" t="s">
        <v>34</v>
      </c>
      <c r="B61" s="5" t="s">
        <v>35</v>
      </c>
      <c r="C61" s="7">
        <v>0.36736111111111108</v>
      </c>
      <c r="D61" s="7">
        <v>0.65416666666666667</v>
      </c>
      <c r="E61" s="10">
        <f>IF(OR(C61=0,D61=0),"",D61-C61)</f>
        <v>0.28680555555555559</v>
      </c>
      <c r="F61" s="8"/>
      <c r="G61" s="7">
        <f>IF(E61="","",((E61+F61)))</f>
        <v>0.28680555555555559</v>
      </c>
      <c r="H61" s="9">
        <f>IF(G61="","",RANK(G61,$G$58:$G$61,1))</f>
        <v>4</v>
      </c>
    </row>
    <row r="62" spans="1:8" x14ac:dyDescent="0.25">
      <c r="A62" s="5"/>
      <c r="B62" s="5"/>
      <c r="C62" s="6"/>
      <c r="D62" s="6"/>
      <c r="E62" s="6"/>
      <c r="F62" s="8"/>
      <c r="G62" s="6"/>
      <c r="H62" s="6"/>
    </row>
    <row r="63" spans="1:8" ht="13" x14ac:dyDescent="0.25">
      <c r="A63" s="15" t="s">
        <v>304</v>
      </c>
      <c r="B63" s="28">
        <f>COUNTA(C64:C86)</f>
        <v>23</v>
      </c>
      <c r="D63" s="6"/>
      <c r="E63" s="6"/>
      <c r="F63" s="8"/>
      <c r="G63" s="6"/>
      <c r="H63" s="6"/>
    </row>
    <row r="64" spans="1:8" s="35" customFormat="1" ht="13" x14ac:dyDescent="0.25">
      <c r="A64" s="36" t="s">
        <v>47</v>
      </c>
      <c r="B64" s="36" t="s">
        <v>48</v>
      </c>
      <c r="C64" s="10">
        <v>0.36805555555555558</v>
      </c>
      <c r="D64" s="10">
        <v>0.53541666666666665</v>
      </c>
      <c r="E64" s="10">
        <f>IF(OR(C64=0,D64=0),"",D64-C64)</f>
        <v>0.16736111111111107</v>
      </c>
      <c r="F64" s="31"/>
      <c r="G64" s="37">
        <f>IF(E64="","",((E64+F64)))</f>
        <v>0.16736111111111107</v>
      </c>
      <c r="H64" s="38">
        <f>IF(G64="","",RANK(G64,$G$64:$G$86,1))</f>
        <v>1</v>
      </c>
    </row>
    <row r="65" spans="1:8" s="35" customFormat="1" ht="13" x14ac:dyDescent="0.25">
      <c r="A65" s="36" t="s">
        <v>58</v>
      </c>
      <c r="B65" s="36" t="s">
        <v>59</v>
      </c>
      <c r="C65" s="10">
        <v>0.35069444444444442</v>
      </c>
      <c r="D65" s="10">
        <v>0.52013888888888882</v>
      </c>
      <c r="E65" s="10">
        <f>IF(OR(C65=0,D65=0),"",D65-C65)</f>
        <v>0.1694444444444444</v>
      </c>
      <c r="F65" s="31"/>
      <c r="G65" s="37">
        <f>IF(E65="","",((E65+F65)))</f>
        <v>0.1694444444444444</v>
      </c>
      <c r="H65" s="38">
        <f>IF(G65="","",RANK(G65,$G$64:$G$86,1))</f>
        <v>2</v>
      </c>
    </row>
    <row r="66" spans="1:8" s="35" customFormat="1" ht="13" x14ac:dyDescent="0.25">
      <c r="A66" s="36" t="s">
        <v>150</v>
      </c>
      <c r="B66" s="36" t="s">
        <v>247</v>
      </c>
      <c r="C66" s="10">
        <v>0.37083333333333335</v>
      </c>
      <c r="D66" s="10">
        <v>0.56805555555555554</v>
      </c>
      <c r="E66" s="10">
        <f>IF(OR(C66=0,D66=0),"",D66-C66)</f>
        <v>0.19722222222222219</v>
      </c>
      <c r="F66" s="31"/>
      <c r="G66" s="37">
        <f>IF(E66="","",((E66+F66)))</f>
        <v>0.19722222222222219</v>
      </c>
      <c r="H66" s="38">
        <f>IF(G66="","",RANK(G66,$G$64:$G$86,1))</f>
        <v>3</v>
      </c>
    </row>
    <row r="67" spans="1:8" s="35" customFormat="1" x14ac:dyDescent="0.25">
      <c r="A67" s="33" t="s">
        <v>23</v>
      </c>
      <c r="B67" s="33" t="s">
        <v>86</v>
      </c>
      <c r="C67" s="10">
        <v>0.36249999999999999</v>
      </c>
      <c r="D67" s="10">
        <v>0.56805555555555554</v>
      </c>
      <c r="E67" s="10">
        <f>IF(OR(C67=0,D67=0),"",D67-C67)</f>
        <v>0.20555555555555555</v>
      </c>
      <c r="F67" s="31"/>
      <c r="G67" s="10">
        <f>IF(E67="","",((E67+F67)))</f>
        <v>0.20555555555555555</v>
      </c>
      <c r="H67" s="34">
        <f>IF(G67="","",RANK(G67,$G$64:$G$86,1))</f>
        <v>4</v>
      </c>
    </row>
    <row r="68" spans="1:8" s="35" customFormat="1" x14ac:dyDescent="0.25">
      <c r="A68" s="33" t="s">
        <v>22</v>
      </c>
      <c r="B68" s="33" t="s">
        <v>67</v>
      </c>
      <c r="C68" s="10">
        <v>0.36180555555555555</v>
      </c>
      <c r="D68" s="10">
        <v>0.56805555555555554</v>
      </c>
      <c r="E68" s="10">
        <f>IF(OR(C68=0,D68=0),"",D68-C68)</f>
        <v>0.20624999999999999</v>
      </c>
      <c r="F68" s="31"/>
      <c r="G68" s="10">
        <f>IF(E68="","",((E68+F68)))</f>
        <v>0.20624999999999999</v>
      </c>
      <c r="H68" s="34">
        <f>IF(G68="","",RANK(G68,$G$64:$G$86,1))</f>
        <v>5</v>
      </c>
    </row>
    <row r="69" spans="1:8" s="35" customFormat="1" x14ac:dyDescent="0.25">
      <c r="A69" s="33" t="s">
        <v>84</v>
      </c>
      <c r="B69" s="33" t="s">
        <v>85</v>
      </c>
      <c r="C69" s="10">
        <v>0.3611111111111111</v>
      </c>
      <c r="D69" s="10">
        <v>0.56944444444444442</v>
      </c>
      <c r="E69" s="10">
        <f>IF(OR(C69=0,D69=0),"",D69-C69)</f>
        <v>0.20833333333333331</v>
      </c>
      <c r="F69" s="31"/>
      <c r="G69" s="10">
        <f>IF(E69="","",((E69+F69)))</f>
        <v>0.20833333333333331</v>
      </c>
      <c r="H69" s="34">
        <f>IF(G69="","",RANK(G69,$G$64:$G$86,1))</f>
        <v>6</v>
      </c>
    </row>
    <row r="70" spans="1:8" s="35" customFormat="1" x14ac:dyDescent="0.25">
      <c r="A70" s="33" t="s">
        <v>213</v>
      </c>
      <c r="B70" s="33" t="s">
        <v>214</v>
      </c>
      <c r="C70" s="10">
        <v>0.36458333333333331</v>
      </c>
      <c r="D70" s="10">
        <v>0.59861111111111109</v>
      </c>
      <c r="E70" s="10">
        <f>IF(OR(C70=0,D70=0),"",D70-C70)</f>
        <v>0.23402777777777778</v>
      </c>
      <c r="F70" s="31"/>
      <c r="G70" s="10">
        <f>IF(E70="","",((E70+F70)))</f>
        <v>0.23402777777777778</v>
      </c>
      <c r="H70" s="34">
        <f>IF(G70="","",RANK(G70,$G$64:$G$86,1))</f>
        <v>7</v>
      </c>
    </row>
    <row r="71" spans="1:8" s="35" customFormat="1" x14ac:dyDescent="0.25">
      <c r="A71" s="33" t="s">
        <v>216</v>
      </c>
      <c r="B71" s="33" t="s">
        <v>217</v>
      </c>
      <c r="C71" s="10">
        <v>0.36388888888888887</v>
      </c>
      <c r="D71" s="10">
        <v>0.60347222222222219</v>
      </c>
      <c r="E71" s="10">
        <f>IF(OR(C71=0,D71=0),"",D71-C71)</f>
        <v>0.23958333333333331</v>
      </c>
      <c r="F71" s="31"/>
      <c r="G71" s="10">
        <f>IF(E71="","",((E71+F71)))</f>
        <v>0.23958333333333331</v>
      </c>
      <c r="H71" s="34">
        <f>IF(G71="","",RANK(G71,$G$64:$G$86,1))</f>
        <v>8</v>
      </c>
    </row>
    <row r="72" spans="1:8" s="35" customFormat="1" x14ac:dyDescent="0.25">
      <c r="A72" s="33" t="s">
        <v>105</v>
      </c>
      <c r="B72" s="33" t="s">
        <v>107</v>
      </c>
      <c r="C72" s="10">
        <v>0.35138888888888892</v>
      </c>
      <c r="D72" s="10">
        <v>0.59166666666666667</v>
      </c>
      <c r="E72" s="10">
        <f>IF(OR(C72=0,D72=0),"",D72-C72)</f>
        <v>0.24027777777777776</v>
      </c>
      <c r="F72" s="31"/>
      <c r="G72" s="10">
        <f>IF(E72="","",((E72+F72)))</f>
        <v>0.24027777777777776</v>
      </c>
      <c r="H72" s="34">
        <f>IF(G72="","",RANK(G72,$G$64:$G$86,1))</f>
        <v>9</v>
      </c>
    </row>
    <row r="73" spans="1:8" s="35" customFormat="1" x14ac:dyDescent="0.25">
      <c r="A73" s="33" t="s">
        <v>155</v>
      </c>
      <c r="B73" s="33" t="s">
        <v>156</v>
      </c>
      <c r="C73" s="10">
        <v>0.36458333333333331</v>
      </c>
      <c r="D73" s="10">
        <v>0.61041666666666661</v>
      </c>
      <c r="E73" s="10">
        <f>IF(OR(C73=0,D73=0),"",D73-C73)</f>
        <v>0.24583333333333329</v>
      </c>
      <c r="F73" s="31"/>
      <c r="G73" s="10">
        <f>IF(E73="","",((E73+F73)))</f>
        <v>0.24583333333333329</v>
      </c>
      <c r="H73" s="34">
        <f>IF(G73="","",RANK(G73,$G$64:$G$86,1))</f>
        <v>10</v>
      </c>
    </row>
    <row r="74" spans="1:8" s="35" customFormat="1" x14ac:dyDescent="0.25">
      <c r="A74" s="33" t="s">
        <v>242</v>
      </c>
      <c r="B74" s="33" t="s">
        <v>243</v>
      </c>
      <c r="C74" s="10">
        <v>0.3666666666666667</v>
      </c>
      <c r="D74" s="10">
        <v>0.61458333333333337</v>
      </c>
      <c r="E74" s="10">
        <f>IF(OR(C74=0,D74=0),"",D74-C74)</f>
        <v>0.24791666666666667</v>
      </c>
      <c r="F74" s="31"/>
      <c r="G74" s="10">
        <f>IF(E74="","",((E74+F74)))</f>
        <v>0.24791666666666667</v>
      </c>
      <c r="H74" s="34">
        <f>IF(G74="","",RANK(G74,$G$64:$G$86,1))</f>
        <v>11</v>
      </c>
    </row>
    <row r="75" spans="1:8" s="35" customFormat="1" x14ac:dyDescent="0.25">
      <c r="A75" s="33" t="s">
        <v>178</v>
      </c>
      <c r="B75" s="33" t="s">
        <v>179</v>
      </c>
      <c r="C75" s="10">
        <v>0.3659722222222222</v>
      </c>
      <c r="D75" s="10">
        <v>0.61458333333333337</v>
      </c>
      <c r="E75" s="10">
        <f>IF(OR(C75=0,D75=0),"",D75-C75)</f>
        <v>0.24861111111111117</v>
      </c>
      <c r="F75" s="31"/>
      <c r="G75" s="10">
        <f>IF(E75="","",((E75+F75)))</f>
        <v>0.24861111111111117</v>
      </c>
      <c r="H75" s="34">
        <f>IF(G75="","",RANK(G75,$G$64:$G$86,1))</f>
        <v>12</v>
      </c>
    </row>
    <row r="76" spans="1:8" s="35" customFormat="1" x14ac:dyDescent="0.25">
      <c r="A76" s="33" t="s">
        <v>176</v>
      </c>
      <c r="B76" s="33" t="s">
        <v>278</v>
      </c>
      <c r="C76" s="10">
        <v>0.36527777777777781</v>
      </c>
      <c r="D76" s="10">
        <v>0.61458333333333337</v>
      </c>
      <c r="E76" s="10">
        <f>IF(OR(C76=0,D76=0),"",D76-C76)</f>
        <v>0.24930555555555556</v>
      </c>
      <c r="F76" s="31"/>
      <c r="G76" s="10">
        <f>IF(E76="","",((E76+F76)))</f>
        <v>0.24930555555555556</v>
      </c>
      <c r="H76" s="34">
        <f>IF(G76="","",RANK(G76,$G$64:$G$86,1))</f>
        <v>13</v>
      </c>
    </row>
    <row r="77" spans="1:8" s="35" customFormat="1" x14ac:dyDescent="0.25">
      <c r="A77" s="33" t="s">
        <v>69</v>
      </c>
      <c r="B77" s="33" t="s">
        <v>71</v>
      </c>
      <c r="C77" s="10">
        <v>0.35694444444444445</v>
      </c>
      <c r="D77" s="10">
        <v>0.60277777777777775</v>
      </c>
      <c r="E77" s="10">
        <f>IF(OR(C77=0,D77=0),"",D77-C77)</f>
        <v>0.24583333333333329</v>
      </c>
      <c r="F77" s="31">
        <v>6.9444444444444441E-3</v>
      </c>
      <c r="G77" s="10">
        <f>IF(E77="","",((E77+F77)))</f>
        <v>0.25277777777777771</v>
      </c>
      <c r="H77" s="34">
        <f>IF(G77="","",RANK(G77,$G$64:$G$86,1))</f>
        <v>14</v>
      </c>
    </row>
    <row r="78" spans="1:8" s="35" customFormat="1" x14ac:dyDescent="0.25">
      <c r="A78" s="33" t="s">
        <v>231</v>
      </c>
      <c r="B78" s="33" t="s">
        <v>76</v>
      </c>
      <c r="C78" s="10">
        <v>0.37222222222222223</v>
      </c>
      <c r="D78" s="10">
        <v>0.62569444444444444</v>
      </c>
      <c r="E78" s="10">
        <f>IF(OR(C78=0,D78=0),"",D78-C78)</f>
        <v>0.25347222222222221</v>
      </c>
      <c r="F78" s="31"/>
      <c r="G78" s="10">
        <f>IF(E78="","",((E78+F78)))</f>
        <v>0.25347222222222221</v>
      </c>
      <c r="H78" s="34">
        <f>IF(G78="","",RANK(G78,$G$64:$G$86,1))</f>
        <v>15</v>
      </c>
    </row>
    <row r="79" spans="1:8" s="35" customFormat="1" x14ac:dyDescent="0.25">
      <c r="A79" s="33" t="s">
        <v>186</v>
      </c>
      <c r="B79" s="33" t="s">
        <v>187</v>
      </c>
      <c r="C79" s="10">
        <v>0.37152777777777773</v>
      </c>
      <c r="D79" s="10">
        <v>0.62569444444444444</v>
      </c>
      <c r="E79" s="10">
        <f>IF(OR(C79=0,D79=0),"",D79-C79)</f>
        <v>0.25416666666666671</v>
      </c>
      <c r="F79" s="31"/>
      <c r="G79" s="10">
        <f>IF(E79="","",((E79+F79)))</f>
        <v>0.25416666666666671</v>
      </c>
      <c r="H79" s="34">
        <f>IF(G79="","",RANK(G79,$G$64:$G$86,1))</f>
        <v>16</v>
      </c>
    </row>
    <row r="80" spans="1:8" s="35" customFormat="1" x14ac:dyDescent="0.25">
      <c r="A80" s="33" t="s">
        <v>146</v>
      </c>
      <c r="B80" s="33" t="s">
        <v>279</v>
      </c>
      <c r="C80" s="10">
        <v>0.35555555555555557</v>
      </c>
      <c r="D80" s="10">
        <v>0.69444444444444442</v>
      </c>
      <c r="E80" s="10">
        <f>IF(OR(C80=0,D80=0),"",D80-C80)</f>
        <v>0.33888888888888885</v>
      </c>
      <c r="F80" s="31"/>
      <c r="G80" s="10">
        <f>IF(E80="","",((E80+F80)))</f>
        <v>0.33888888888888885</v>
      </c>
      <c r="H80" s="34">
        <f>IF(G80="","",RANK(G80,$G$64:$G$86,1))</f>
        <v>17</v>
      </c>
    </row>
    <row r="81" spans="1:8" s="35" customFormat="1" x14ac:dyDescent="0.25">
      <c r="A81" s="33" t="s">
        <v>172</v>
      </c>
      <c r="B81" s="33" t="s">
        <v>173</v>
      </c>
      <c r="C81" s="10">
        <v>0.36874999999999997</v>
      </c>
      <c r="D81" s="10">
        <v>0.71180555555555547</v>
      </c>
      <c r="E81" s="10">
        <f>IF(OR(C81=0,D81=0),"",D81-C81)</f>
        <v>0.3430555555555555</v>
      </c>
      <c r="F81" s="31"/>
      <c r="G81" s="10">
        <f>IF(E81="","",((E81+F81)))</f>
        <v>0.3430555555555555</v>
      </c>
      <c r="H81" s="34">
        <f>IF(G81="","",RANK(G81,$G$64:$G$86,1))</f>
        <v>18</v>
      </c>
    </row>
    <row r="82" spans="1:8" s="35" customFormat="1" x14ac:dyDescent="0.25">
      <c r="A82" s="33" t="s">
        <v>165</v>
      </c>
      <c r="B82" s="33" t="s">
        <v>166</v>
      </c>
      <c r="C82" s="10">
        <v>0.36944444444444446</v>
      </c>
      <c r="D82" s="10">
        <v>0.7152777777777779</v>
      </c>
      <c r="E82" s="10">
        <f>IF(OR(C82=0,D82=0),"",D82-C82)</f>
        <v>0.34583333333333344</v>
      </c>
      <c r="F82" s="31"/>
      <c r="G82" s="10">
        <f>IF(E82="","",((E82+F82)))</f>
        <v>0.34583333333333344</v>
      </c>
      <c r="H82" s="34">
        <f>IF(G82="","",RANK(G82,$G$64:$G$86,1))</f>
        <v>19</v>
      </c>
    </row>
    <row r="83" spans="1:8" s="35" customFormat="1" x14ac:dyDescent="0.25">
      <c r="A83" s="33" t="s">
        <v>124</v>
      </c>
      <c r="B83" s="33" t="s">
        <v>259</v>
      </c>
      <c r="C83" s="10">
        <v>0.35833333333333334</v>
      </c>
      <c r="D83" s="10">
        <v>0.71875</v>
      </c>
      <c r="E83" s="10">
        <f>IF(OR(C83=0,D83=0),"",D83-C83)</f>
        <v>0.36041666666666666</v>
      </c>
      <c r="F83" s="31"/>
      <c r="G83" s="10">
        <f>IF(E83="","",((E83+F83)))</f>
        <v>0.36041666666666666</v>
      </c>
      <c r="H83" s="34">
        <f>IF(G83="","",RANK(G83,$G$64:$G$86,1))</f>
        <v>20</v>
      </c>
    </row>
    <row r="84" spans="1:8" s="35" customFormat="1" x14ac:dyDescent="0.25">
      <c r="A84" s="33" t="s">
        <v>131</v>
      </c>
      <c r="B84" s="33" t="s">
        <v>132</v>
      </c>
      <c r="C84" s="10">
        <v>0.35416666666666669</v>
      </c>
      <c r="D84" s="10">
        <v>0.73263888888888895</v>
      </c>
      <c r="E84" s="10">
        <f>IF(OR(C84=0,D84=0),"",D84-C84)</f>
        <v>0.37847222222222227</v>
      </c>
      <c r="F84" s="31"/>
      <c r="G84" s="10">
        <f>IF(E84="","",((E84+F84)))</f>
        <v>0.37847222222222227</v>
      </c>
      <c r="H84" s="34">
        <f>IF(G84="","",RANK(G84,$G$64:$G$86,1))</f>
        <v>21</v>
      </c>
    </row>
    <row r="85" spans="1:8" s="35" customFormat="1" x14ac:dyDescent="0.25">
      <c r="A85" s="33" t="s">
        <v>98</v>
      </c>
      <c r="B85" s="33" t="s">
        <v>99</v>
      </c>
      <c r="C85" s="10">
        <v>0.35972222222222222</v>
      </c>
      <c r="D85" s="10">
        <v>0.76527777777777772</v>
      </c>
      <c r="E85" s="10">
        <f>IF(OR(C85=0,D85=0),"",D85-C85)</f>
        <v>0.4055555555555555</v>
      </c>
      <c r="F85" s="31"/>
      <c r="G85" s="10">
        <f>IF(E85="","",((E85+F85)))</f>
        <v>0.4055555555555555</v>
      </c>
      <c r="H85" s="34">
        <f>IF(G85="","",RANK(G85,$G$64:$G$86,1))</f>
        <v>22</v>
      </c>
    </row>
    <row r="86" spans="1:8" s="35" customFormat="1" x14ac:dyDescent="0.25">
      <c r="A86" s="33" t="s">
        <v>163</v>
      </c>
      <c r="B86" s="33" t="s">
        <v>164</v>
      </c>
      <c r="C86" s="10">
        <v>0.37013888888888885</v>
      </c>
      <c r="D86" s="10">
        <v>0.79027777777777775</v>
      </c>
      <c r="E86" s="10">
        <f>IF(OR(C86=0,D86=0),"",D86-C86)</f>
        <v>0.4201388888888889</v>
      </c>
      <c r="F86" s="31"/>
      <c r="G86" s="10">
        <f>IF(E86="","",((E86+F86)))</f>
        <v>0.4201388888888889</v>
      </c>
      <c r="H86" s="34">
        <f>IF(G86="","",RANK(G86,$G$64:$G$86,1))</f>
        <v>23</v>
      </c>
    </row>
    <row r="87" spans="1:8" x14ac:dyDescent="0.25">
      <c r="A87" s="5"/>
      <c r="B87" s="5"/>
      <c r="C87" s="6"/>
      <c r="D87" s="32"/>
      <c r="E87" s="32"/>
      <c r="F87" s="31"/>
      <c r="G87" s="6"/>
      <c r="H87" s="6"/>
    </row>
    <row r="88" spans="1:8" ht="13" x14ac:dyDescent="0.25">
      <c r="A88" s="15" t="s">
        <v>305</v>
      </c>
      <c r="B88" s="28">
        <f>COUNTA(C89:C91)</f>
        <v>3</v>
      </c>
      <c r="C88" s="6"/>
      <c r="D88" s="6"/>
      <c r="E88" s="6"/>
      <c r="F88" s="8"/>
      <c r="H88" s="6"/>
    </row>
    <row r="89" spans="1:8" x14ac:dyDescent="0.25">
      <c r="A89" s="5" t="s">
        <v>260</v>
      </c>
      <c r="B89" s="5" t="s">
        <v>261</v>
      </c>
      <c r="C89" s="7">
        <v>0.3527777777777778</v>
      </c>
      <c r="D89" s="7">
        <v>0.67152777777777783</v>
      </c>
      <c r="E89" s="10">
        <f>IF(OR(C89=0,D89=0),"",D89-C89)</f>
        <v>0.31875000000000003</v>
      </c>
      <c r="F89" s="8"/>
      <c r="G89" s="7">
        <f>IF(E89="","",((E89+F89)))</f>
        <v>0.31875000000000003</v>
      </c>
      <c r="H89" s="9">
        <f>IF(G89="","",RANK(G89,$G$89:$G$91,1))</f>
        <v>1</v>
      </c>
    </row>
    <row r="90" spans="1:8" x14ac:dyDescent="0.25">
      <c r="A90" s="5" t="s">
        <v>37</v>
      </c>
      <c r="B90" s="5" t="s">
        <v>38</v>
      </c>
      <c r="C90" s="7">
        <v>0.34930555555555554</v>
      </c>
      <c r="D90" s="7">
        <v>0.74375000000000002</v>
      </c>
      <c r="E90" s="10">
        <f>IF(OR(C90=0,D90=0),"",D90-C90)</f>
        <v>0.39444444444444449</v>
      </c>
      <c r="F90" s="8"/>
      <c r="G90" s="7">
        <f>IF(E90="","",((E90+F90)))</f>
        <v>0.39444444444444449</v>
      </c>
      <c r="H90" s="9">
        <f>IF(G90="","",RANK(G90,$G$89:$G$91,1))</f>
        <v>2</v>
      </c>
    </row>
    <row r="91" spans="1:8" x14ac:dyDescent="0.25">
      <c r="A91" s="5" t="s">
        <v>254</v>
      </c>
      <c r="B91" s="5" t="s">
        <v>255</v>
      </c>
      <c r="C91" s="7">
        <v>0.3444444444444445</v>
      </c>
      <c r="D91" s="6"/>
      <c r="E91" s="6"/>
      <c r="F91" s="8"/>
      <c r="G91" s="6"/>
      <c r="H91" s="9" t="str">
        <f>IF(G91="","",RANK(G91,$G$89:$G$91,1))</f>
        <v/>
      </c>
    </row>
    <row r="92" spans="1:8" x14ac:dyDescent="0.25">
      <c r="A92" s="5"/>
      <c r="B92" s="5"/>
      <c r="C92" s="6"/>
      <c r="D92" s="6"/>
      <c r="E92" s="6"/>
      <c r="F92" s="8"/>
      <c r="G92" s="6"/>
      <c r="H92" s="6"/>
    </row>
    <row r="93" spans="1:8" ht="13.5" customHeight="1" x14ac:dyDescent="0.25">
      <c r="A93" s="15" t="s">
        <v>10</v>
      </c>
      <c r="B93" s="28">
        <f>COUNTA(C94:C105)</f>
        <v>12</v>
      </c>
      <c r="C93" s="6"/>
      <c r="D93" s="6"/>
      <c r="E93" s="6"/>
      <c r="F93" s="8"/>
      <c r="G93" s="6"/>
      <c r="H93" s="6"/>
    </row>
    <row r="94" spans="1:8" ht="13" x14ac:dyDescent="0.25">
      <c r="A94" s="36" t="s">
        <v>294</v>
      </c>
      <c r="B94" s="36" t="s">
        <v>295</v>
      </c>
      <c r="C94" s="10">
        <v>0.36458333333333331</v>
      </c>
      <c r="D94" s="10">
        <v>0.69097222222222221</v>
      </c>
      <c r="E94" s="10">
        <f>IF(OR(C94=0,D94=0),"",D94-C94)</f>
        <v>0.3263888888888889</v>
      </c>
      <c r="G94" s="7">
        <f>IF(E94="","",((E94+F94)))</f>
        <v>0.3263888888888889</v>
      </c>
      <c r="H94" s="26">
        <f>IF(G94="","",RANK(G94,$G$94:$G$105,1))</f>
        <v>1</v>
      </c>
    </row>
    <row r="95" spans="1:8" ht="13" x14ac:dyDescent="0.25">
      <c r="A95" s="36" t="s">
        <v>203</v>
      </c>
      <c r="B95" s="36" t="s">
        <v>73</v>
      </c>
      <c r="C95" s="10">
        <v>0.36319444444444443</v>
      </c>
      <c r="D95" s="10">
        <v>0.69861111111111107</v>
      </c>
      <c r="E95" s="10">
        <f>IF(OR(C95=0,D95=0),"",D95-C95)</f>
        <v>0.33541666666666664</v>
      </c>
      <c r="F95" s="8"/>
      <c r="G95" s="7">
        <f>IF(E95="","",((E95+F95)))</f>
        <v>0.33541666666666664</v>
      </c>
      <c r="H95" s="26">
        <f>IF(G95="","",RANK(G95,$G$94:$G$105,1))</f>
        <v>2</v>
      </c>
    </row>
    <row r="96" spans="1:8" ht="13" x14ac:dyDescent="0.25">
      <c r="A96" s="36" t="s">
        <v>200</v>
      </c>
      <c r="B96" s="36" t="s">
        <v>201</v>
      </c>
      <c r="C96" s="10">
        <v>0.36249999999999999</v>
      </c>
      <c r="D96" s="10">
        <v>0.69826388888888891</v>
      </c>
      <c r="E96" s="10">
        <f>IF(OR(C96=0,D96=0),"",D96-C96)</f>
        <v>0.33576388888888892</v>
      </c>
      <c r="F96" s="8"/>
      <c r="G96" s="7">
        <f>IF(E96="","",((E96+F96)))</f>
        <v>0.33576388888888892</v>
      </c>
      <c r="H96" s="26">
        <f>IF(G96="","",RANK(G96,$G$94:$G$105,1))</f>
        <v>3</v>
      </c>
    </row>
    <row r="97" spans="1:8" x14ac:dyDescent="0.25">
      <c r="A97" s="33" t="s">
        <v>80</v>
      </c>
      <c r="B97" s="33" t="s">
        <v>296</v>
      </c>
      <c r="C97" s="10">
        <v>0.35486111111111113</v>
      </c>
      <c r="D97" s="10">
        <v>0.7104166666666667</v>
      </c>
      <c r="E97" s="10">
        <f>IF(OR(C97=0,D97=0),"",D97-C97)</f>
        <v>0.35555555555555557</v>
      </c>
      <c r="F97" s="8"/>
      <c r="G97" s="7">
        <f>IF(E97="","",((E97+F97)))</f>
        <v>0.35555555555555557</v>
      </c>
      <c r="H97" s="9">
        <f>IF(G97="","",RANK(G97,$G$94:$G$105,1))</f>
        <v>4</v>
      </c>
    </row>
    <row r="98" spans="1:8" x14ac:dyDescent="0.25">
      <c r="A98" s="33" t="s">
        <v>293</v>
      </c>
      <c r="B98" s="33" t="s">
        <v>235</v>
      </c>
      <c r="C98" s="10">
        <v>0.35138888888888892</v>
      </c>
      <c r="D98" s="10">
        <v>0.72569444444444453</v>
      </c>
      <c r="E98" s="10">
        <f>IF(OR(C98=0,D98=0),"",D98-C98)</f>
        <v>0.37430555555555561</v>
      </c>
      <c r="G98" s="7">
        <f>IF(E98="","",((E98+F98)))</f>
        <v>0.37430555555555561</v>
      </c>
      <c r="H98" s="9">
        <f>IF(G98="","",RANK(G98,$G$94:$G$105,1))</f>
        <v>5</v>
      </c>
    </row>
    <row r="99" spans="1:8" x14ac:dyDescent="0.25">
      <c r="A99" s="33" t="s">
        <v>39</v>
      </c>
      <c r="B99" s="33" t="s">
        <v>40</v>
      </c>
      <c r="C99" s="10">
        <v>0.35625000000000001</v>
      </c>
      <c r="D99" s="10">
        <v>0.74375000000000002</v>
      </c>
      <c r="E99" s="10">
        <f>IF(OR(C99=0,D99=0),"",D99-C99)</f>
        <v>0.38750000000000001</v>
      </c>
      <c r="F99" s="8"/>
      <c r="G99" s="7">
        <f>IF(E99="","",((E99+F99)))</f>
        <v>0.38750000000000001</v>
      </c>
      <c r="H99" s="9">
        <f>IF(G99="","",RANK(G99,$G$94:$G$105,1))</f>
        <v>6</v>
      </c>
    </row>
    <row r="100" spans="1:8" x14ac:dyDescent="0.25">
      <c r="A100" s="33" t="s">
        <v>116</v>
      </c>
      <c r="B100" s="33" t="s">
        <v>117</v>
      </c>
      <c r="C100" s="10">
        <v>0.3576388888888889</v>
      </c>
      <c r="D100" s="10">
        <v>0.74583333333333324</v>
      </c>
      <c r="E100" s="10">
        <f>IF(OR(C100=0,D100=0),"",D100-C100)</f>
        <v>0.38819444444444434</v>
      </c>
      <c r="F100" s="8"/>
      <c r="G100" s="7">
        <f>IF(E100="","",((E100+F100)))</f>
        <v>0.38819444444444434</v>
      </c>
      <c r="H100" s="9">
        <f>IF(G100="","",RANK(G100,$G$94:$G$105,1))</f>
        <v>7</v>
      </c>
    </row>
    <row r="101" spans="1:8" x14ac:dyDescent="0.25">
      <c r="A101" s="33" t="s">
        <v>91</v>
      </c>
      <c r="B101" s="33" t="s">
        <v>92</v>
      </c>
      <c r="C101" s="10">
        <v>0.3520833333333333</v>
      </c>
      <c r="D101" s="10">
        <v>0.75138888888888899</v>
      </c>
      <c r="E101" s="10">
        <f>IF(OR(C101=0,D101=0),"",D101-C101)</f>
        <v>0.39930555555555569</v>
      </c>
      <c r="F101" s="8"/>
      <c r="G101" s="7">
        <f>IF(E101="","",((E101+F101)))</f>
        <v>0.39930555555555569</v>
      </c>
      <c r="H101" s="9">
        <f>IF(G101="","",RANK(G101,$G$94:$G$105,1))</f>
        <v>8</v>
      </c>
    </row>
    <row r="102" spans="1:8" x14ac:dyDescent="0.25">
      <c r="A102" s="33" t="s">
        <v>42</v>
      </c>
      <c r="B102" s="33" t="s">
        <v>297</v>
      </c>
      <c r="C102" s="10">
        <v>0.3527777777777778</v>
      </c>
      <c r="D102" s="10">
        <v>0.75902777777777775</v>
      </c>
      <c r="E102" s="10">
        <f>IF(OR(C102=0,D102=0),"",D102-C102)</f>
        <v>0.40624999999999994</v>
      </c>
      <c r="F102" s="8"/>
      <c r="G102" s="7">
        <f>IF(E102="","",((E102+F102)))</f>
        <v>0.40624999999999994</v>
      </c>
      <c r="H102" s="9">
        <f>IF(G102="","",RANK(G102,$G$94:$G$105,1))</f>
        <v>9</v>
      </c>
    </row>
    <row r="103" spans="1:8" x14ac:dyDescent="0.25">
      <c r="A103" s="33" t="s">
        <v>11</v>
      </c>
      <c r="B103" s="33" t="s">
        <v>26</v>
      </c>
      <c r="C103" s="10">
        <v>0.35347222222222219</v>
      </c>
      <c r="D103" s="10">
        <v>0.7597222222222223</v>
      </c>
      <c r="E103" s="10">
        <f>IF(OR(C103=0,D103=0),"",D103-C103)</f>
        <v>0.40625000000000011</v>
      </c>
      <c r="F103" s="8"/>
      <c r="G103" s="7">
        <f>IF(E103="","",((E103+F103)))</f>
        <v>0.40625000000000011</v>
      </c>
      <c r="H103" s="9">
        <f>IF(G103="","",RANK(G103,$G$94:$G$105,1))</f>
        <v>10</v>
      </c>
    </row>
    <row r="104" spans="1:8" x14ac:dyDescent="0.25">
      <c r="A104" s="33" t="s">
        <v>143</v>
      </c>
      <c r="B104" s="33" t="s">
        <v>144</v>
      </c>
      <c r="C104" s="10">
        <v>0.35902777777777778</v>
      </c>
      <c r="D104" s="10">
        <v>0.83333333333333337</v>
      </c>
      <c r="E104" s="10">
        <f>IF(OR(C104=0,D104=0),"",D104-C104)</f>
        <v>0.47430555555555559</v>
      </c>
      <c r="F104" s="8"/>
      <c r="G104" s="7">
        <f>IF(E104="","",((E104+F104)))</f>
        <v>0.47430555555555559</v>
      </c>
      <c r="H104" s="9">
        <f>IF(G104="","",RANK(G104,$G$94:$G$105,1))</f>
        <v>11</v>
      </c>
    </row>
    <row r="105" spans="1:8" x14ac:dyDescent="0.25">
      <c r="A105" s="33" t="s">
        <v>155</v>
      </c>
      <c r="B105" s="33" t="s">
        <v>156</v>
      </c>
      <c r="C105" s="10">
        <v>0.36041666666666666</v>
      </c>
      <c r="D105" s="32"/>
      <c r="E105" s="10" t="str">
        <f>IF(OR(C105=0,D105=0),"",D105-C105)</f>
        <v/>
      </c>
      <c r="F105" s="8"/>
      <c r="G105" s="7" t="str">
        <f>IF(E105="","",((E105+F105)))</f>
        <v/>
      </c>
      <c r="H105" s="9" t="str">
        <f>IF(G105="","",RANK(G105,$G$94:$G$105,1))</f>
        <v/>
      </c>
    </row>
    <row r="106" spans="1:8" x14ac:dyDescent="0.25">
      <c r="C106" s="7"/>
      <c r="D106" s="7"/>
    </row>
  </sheetData>
  <sortState ref="A94:N105">
    <sortCondition ref="H94:H105"/>
    <sortCondition ref="C94:C105"/>
  </sortState>
  <conditionalFormatting sqref="H8 H10:H23">
    <cfRule type="containsText" dxfId="4" priority="5" operator="containsText" text="1. or 2.">
      <formula>NOT(ISERROR(SEARCH("1. or 2.",H8)))</formula>
    </cfRule>
  </conditionalFormatting>
  <conditionalFormatting sqref="H25:H55">
    <cfRule type="containsText" dxfId="3" priority="4" operator="containsText" text="1. or 2.">
      <formula>NOT(ISERROR(SEARCH("1. or 2.",H25)))</formula>
    </cfRule>
  </conditionalFormatting>
  <conditionalFormatting sqref="H58:H61">
    <cfRule type="containsText" dxfId="2" priority="3" operator="containsText" text="1. or 2.">
      <formula>NOT(ISERROR(SEARCH("1. or 2.",H58)))</formula>
    </cfRule>
  </conditionalFormatting>
  <conditionalFormatting sqref="H64:H86">
    <cfRule type="containsText" dxfId="1" priority="2" operator="containsText" text="1. or 2.">
      <formula>NOT(ISERROR(SEARCH("1. or 2.",H64)))</formula>
    </cfRule>
  </conditionalFormatting>
  <conditionalFormatting sqref="H90:H91">
    <cfRule type="containsText" dxfId="0" priority="1" operator="containsText" text="1. or 2.">
      <formula>NOT(ISERROR(SEARCH("1. or 2.",H90)))</formula>
    </cfRule>
  </conditionalFormatting>
  <hyperlinks>
    <hyperlink ref="A5" r:id="rId1"/>
    <hyperlink ref="A3" r:id="rId2"/>
    <hyperlink ref="A4" r:id="rId3"/>
  </hyperlinks>
  <pageMargins left="0.51181102362204722" right="0.51181102362204722" top="0.39370078740157483" bottom="0.39370078740157483" header="0.31496062992125984" footer="0.31496062992125984"/>
  <pageSetup paperSize="9" scale="89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defaultRowHeight="12.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  <row r="4" spans="1:1" x14ac:dyDescent="0.25">
      <c r="A4" t="s">
        <v>313</v>
      </c>
    </row>
    <row r="5" spans="1:1" x14ac:dyDescent="0.25">
      <c r="A5" t="s">
        <v>314</v>
      </c>
    </row>
    <row r="6" spans="1:1" x14ac:dyDescent="0.25">
      <c r="A6" t="s">
        <v>312</v>
      </c>
    </row>
    <row r="7" spans="1:1" x14ac:dyDescent="0.25">
      <c r="A7" t="s">
        <v>315</v>
      </c>
    </row>
    <row r="8" spans="1:1" x14ac:dyDescent="0.25">
      <c r="A8" t="s">
        <v>316</v>
      </c>
    </row>
    <row r="10" spans="1:1" x14ac:dyDescent="0.25">
      <c r="A10" t="s">
        <v>320</v>
      </c>
    </row>
    <row r="12" spans="1:1" x14ac:dyDescent="0.25">
      <c r="A12" s="29" t="s">
        <v>321</v>
      </c>
    </row>
    <row r="14" spans="1:1" x14ac:dyDescent="0.25">
      <c r="A14" t="s">
        <v>312</v>
      </c>
    </row>
    <row r="15" spans="1:1" x14ac:dyDescent="0.25">
      <c r="A15" t="s">
        <v>317</v>
      </c>
    </row>
    <row r="16" spans="1:1" x14ac:dyDescent="0.25">
      <c r="A16" t="s">
        <v>312</v>
      </c>
    </row>
    <row r="17" spans="1:1" x14ac:dyDescent="0.25">
      <c r="A17" s="29" t="s">
        <v>318</v>
      </c>
    </row>
    <row r="18" spans="1:1" x14ac:dyDescent="0.25">
      <c r="A18" s="29" t="s">
        <v>319</v>
      </c>
    </row>
  </sheetData>
  <hyperlinks>
    <hyperlink ref="A17" r:id="rId1"/>
    <hyperlink ref="A18" r:id="rId2"/>
    <hyperlink ref="A12" r:id="rId3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8"/>
  <sheetViews>
    <sheetView topLeftCell="A25" zoomScale="70" zoomScaleNormal="70" workbookViewId="0">
      <selection activeCell="K10" sqref="K10"/>
    </sheetView>
  </sheetViews>
  <sheetFormatPr defaultColWidth="11.54296875" defaultRowHeight="17.5" x14ac:dyDescent="0.35"/>
  <cols>
    <col min="1" max="1" width="11.54296875" style="30"/>
    <col min="2" max="2" width="33.1796875" style="2" customWidth="1"/>
    <col min="3" max="3" width="35" style="2" customWidth="1"/>
    <col min="4" max="4" width="29.54296875" style="2" customWidth="1"/>
    <col min="5" max="5" width="32" style="2" customWidth="1"/>
    <col min="6" max="16384" width="11.54296875" style="2"/>
  </cols>
  <sheetData>
    <row r="1" spans="1:5" ht="18" x14ac:dyDescent="0.4">
      <c r="B1" s="1" t="s">
        <v>0</v>
      </c>
    </row>
    <row r="2" spans="1:5" x14ac:dyDescent="0.35"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35">
      <c r="A3" s="30">
        <v>1</v>
      </c>
      <c r="B3" s="2" t="s">
        <v>111</v>
      </c>
      <c r="C3" s="2" t="s">
        <v>112</v>
      </c>
      <c r="D3" s="2" t="s">
        <v>25</v>
      </c>
    </row>
    <row r="4" spans="1:5" x14ac:dyDescent="0.35">
      <c r="A4" s="30">
        <v>2</v>
      </c>
      <c r="B4" s="2" t="s">
        <v>118</v>
      </c>
      <c r="C4" s="2" t="s">
        <v>119</v>
      </c>
      <c r="D4" s="2" t="s">
        <v>31</v>
      </c>
      <c r="E4" s="2" t="s">
        <v>120</v>
      </c>
    </row>
    <row r="5" spans="1:5" x14ac:dyDescent="0.35">
      <c r="A5" s="30">
        <v>3</v>
      </c>
      <c r="B5" s="2" t="s">
        <v>139</v>
      </c>
      <c r="C5" s="2" t="s">
        <v>54</v>
      </c>
      <c r="D5" s="2" t="s">
        <v>41</v>
      </c>
      <c r="E5" s="2" t="s">
        <v>138</v>
      </c>
    </row>
    <row r="6" spans="1:5" x14ac:dyDescent="0.35">
      <c r="A6" s="30">
        <v>4</v>
      </c>
      <c r="B6" s="2" t="s">
        <v>52</v>
      </c>
      <c r="C6" s="2" t="s">
        <v>135</v>
      </c>
      <c r="D6" s="2" t="s">
        <v>136</v>
      </c>
      <c r="E6" s="2" t="s">
        <v>50</v>
      </c>
    </row>
    <row r="7" spans="1:5" x14ac:dyDescent="0.35">
      <c r="A7" s="30">
        <v>5</v>
      </c>
      <c r="B7" s="2" t="s">
        <v>152</v>
      </c>
      <c r="C7" s="2" t="s">
        <v>154</v>
      </c>
      <c r="E7" s="2" t="s">
        <v>153</v>
      </c>
    </row>
    <row r="8" spans="1:5" x14ac:dyDescent="0.35">
      <c r="A8" s="30">
        <v>6</v>
      </c>
      <c r="B8" s="2" t="s">
        <v>19</v>
      </c>
      <c r="C8" s="2" t="s">
        <v>158</v>
      </c>
      <c r="D8" s="2" t="s">
        <v>31</v>
      </c>
      <c r="E8" s="2" t="s">
        <v>159</v>
      </c>
    </row>
    <row r="9" spans="1:5" x14ac:dyDescent="0.35">
      <c r="A9" s="30">
        <v>7</v>
      </c>
      <c r="B9" s="2" t="s">
        <v>62</v>
      </c>
      <c r="C9" s="2" t="s">
        <v>113</v>
      </c>
      <c r="D9" s="2" t="s">
        <v>114</v>
      </c>
    </row>
    <row r="10" spans="1:5" x14ac:dyDescent="0.35">
      <c r="A10" s="30">
        <v>8</v>
      </c>
      <c r="B10" s="2" t="s">
        <v>185</v>
      </c>
      <c r="C10" s="2" t="s">
        <v>43</v>
      </c>
      <c r="D10" s="2" t="s">
        <v>7</v>
      </c>
    </row>
    <row r="11" spans="1:5" x14ac:dyDescent="0.35">
      <c r="A11" s="30">
        <v>9</v>
      </c>
      <c r="B11" s="2" t="s">
        <v>192</v>
      </c>
      <c r="C11" s="2" t="s">
        <v>194</v>
      </c>
      <c r="D11" s="2" t="s">
        <v>36</v>
      </c>
      <c r="E11" s="2" t="s">
        <v>193</v>
      </c>
    </row>
    <row r="12" spans="1:5" x14ac:dyDescent="0.35">
      <c r="A12" s="30">
        <v>10</v>
      </c>
      <c r="B12" s="2" t="s">
        <v>195</v>
      </c>
      <c r="C12" s="2" t="s">
        <v>197</v>
      </c>
      <c r="D12" s="2" t="s">
        <v>7</v>
      </c>
      <c r="E12" s="2" t="s">
        <v>196</v>
      </c>
    </row>
    <row r="13" spans="1:5" x14ac:dyDescent="0.35">
      <c r="A13" s="30">
        <v>11</v>
      </c>
      <c r="B13" s="2" t="s">
        <v>209</v>
      </c>
      <c r="C13" s="2" t="s">
        <v>210</v>
      </c>
      <c r="D13" s="2" t="s">
        <v>211</v>
      </c>
      <c r="E13" s="2" t="s">
        <v>212</v>
      </c>
    </row>
    <row r="14" spans="1:5" x14ac:dyDescent="0.35">
      <c r="A14" s="30">
        <v>12</v>
      </c>
      <c r="B14" s="2" t="s">
        <v>249</v>
      </c>
      <c r="C14" s="2" t="s">
        <v>68</v>
      </c>
      <c r="D14" s="2" t="s">
        <v>7</v>
      </c>
    </row>
    <row r="15" spans="1:5" x14ac:dyDescent="0.35">
      <c r="A15" s="30">
        <v>13</v>
      </c>
      <c r="B15" s="2" t="s">
        <v>250</v>
      </c>
      <c r="C15" s="2" t="s">
        <v>251</v>
      </c>
      <c r="D15" s="2" t="s">
        <v>57</v>
      </c>
      <c r="E15" s="2" t="s">
        <v>252</v>
      </c>
    </row>
    <row r="17" spans="1:5" ht="18" x14ac:dyDescent="0.4">
      <c r="B17" s="1" t="s">
        <v>5</v>
      </c>
    </row>
    <row r="18" spans="1:5" x14ac:dyDescent="0.35">
      <c r="B18" s="3" t="s">
        <v>1</v>
      </c>
      <c r="C18" s="3" t="s">
        <v>2</v>
      </c>
      <c r="D18" s="3" t="s">
        <v>3</v>
      </c>
      <c r="E18" s="3" t="s">
        <v>4</v>
      </c>
    </row>
    <row r="19" spans="1:5" x14ac:dyDescent="0.35">
      <c r="A19" s="30">
        <v>1</v>
      </c>
      <c r="B19" s="2" t="s">
        <v>82</v>
      </c>
      <c r="C19" s="2" t="s">
        <v>68</v>
      </c>
      <c r="D19" s="2" t="s">
        <v>83</v>
      </c>
      <c r="E19" s="2" t="s">
        <v>87</v>
      </c>
    </row>
    <row r="20" spans="1:5" x14ac:dyDescent="0.35">
      <c r="A20" s="30">
        <v>2</v>
      </c>
      <c r="B20" s="2" t="s">
        <v>72</v>
      </c>
      <c r="C20" s="2" t="s">
        <v>73</v>
      </c>
      <c r="D20" s="2" t="s">
        <v>12</v>
      </c>
    </row>
    <row r="21" spans="1:5" x14ac:dyDescent="0.35">
      <c r="A21" s="30">
        <v>3</v>
      </c>
      <c r="B21" s="2" t="s">
        <v>78</v>
      </c>
      <c r="C21" s="2" t="s">
        <v>79</v>
      </c>
      <c r="D21" s="2" t="s">
        <v>32</v>
      </c>
    </row>
    <row r="22" spans="1:5" x14ac:dyDescent="0.35">
      <c r="A22" s="30">
        <v>4</v>
      </c>
      <c r="B22" s="2" t="s">
        <v>21</v>
      </c>
      <c r="C22" s="2" t="s">
        <v>90</v>
      </c>
      <c r="D22" s="2" t="s">
        <v>97</v>
      </c>
      <c r="E22" s="2" t="s">
        <v>248</v>
      </c>
    </row>
    <row r="23" spans="1:5" x14ac:dyDescent="0.35">
      <c r="A23" s="30">
        <v>5</v>
      </c>
      <c r="B23" s="2" t="s">
        <v>93</v>
      </c>
      <c r="C23" s="2" t="s">
        <v>94</v>
      </c>
      <c r="D23" s="2" t="s">
        <v>27</v>
      </c>
    </row>
    <row r="24" spans="1:5" x14ac:dyDescent="0.35">
      <c r="A24" s="30">
        <v>6</v>
      </c>
      <c r="B24" s="2" t="s">
        <v>95</v>
      </c>
      <c r="C24" s="2" t="s">
        <v>77</v>
      </c>
      <c r="D24" s="2" t="s">
        <v>96</v>
      </c>
    </row>
    <row r="25" spans="1:5" x14ac:dyDescent="0.35">
      <c r="A25" s="30">
        <v>7</v>
      </c>
      <c r="B25" s="2" t="s">
        <v>55</v>
      </c>
      <c r="C25" s="2" t="s">
        <v>56</v>
      </c>
      <c r="D25" s="2" t="s">
        <v>57</v>
      </c>
    </row>
    <row r="26" spans="1:5" x14ac:dyDescent="0.35">
      <c r="A26" s="30">
        <v>8</v>
      </c>
      <c r="B26" s="2" t="s">
        <v>102</v>
      </c>
      <c r="C26" s="2" t="s">
        <v>104</v>
      </c>
      <c r="D26" s="2" t="s">
        <v>103</v>
      </c>
      <c r="E26" s="2" t="s">
        <v>246</v>
      </c>
    </row>
    <row r="27" spans="1:5" x14ac:dyDescent="0.35">
      <c r="A27" s="30">
        <v>9</v>
      </c>
      <c r="B27" s="2" t="s">
        <v>121</v>
      </c>
      <c r="C27" s="2" t="s">
        <v>122</v>
      </c>
      <c r="D27" s="2" t="s">
        <v>123</v>
      </c>
    </row>
    <row r="28" spans="1:5" x14ac:dyDescent="0.35">
      <c r="A28" s="30">
        <v>10</v>
      </c>
      <c r="B28" s="2" t="s">
        <v>126</v>
      </c>
      <c r="C28" s="2" t="s">
        <v>127</v>
      </c>
      <c r="D28" s="2" t="s">
        <v>7</v>
      </c>
    </row>
    <row r="29" spans="1:5" x14ac:dyDescent="0.35">
      <c r="A29" s="30">
        <v>11</v>
      </c>
      <c r="B29" s="2" t="s">
        <v>88</v>
      </c>
      <c r="C29" s="2" t="s">
        <v>63</v>
      </c>
      <c r="D29" s="2" t="s">
        <v>64</v>
      </c>
      <c r="E29" s="2" t="s">
        <v>128</v>
      </c>
    </row>
    <row r="30" spans="1:5" x14ac:dyDescent="0.35">
      <c r="A30" s="30">
        <v>12</v>
      </c>
      <c r="B30" s="2" t="s">
        <v>129</v>
      </c>
      <c r="C30" s="2" t="s">
        <v>149</v>
      </c>
      <c r="D30" s="2" t="s">
        <v>130</v>
      </c>
    </row>
    <row r="31" spans="1:5" x14ac:dyDescent="0.35">
      <c r="A31" s="30">
        <v>13</v>
      </c>
      <c r="B31" s="2" t="s">
        <v>53</v>
      </c>
      <c r="C31" s="2" t="s">
        <v>137</v>
      </c>
      <c r="D31" s="2" t="s">
        <v>51</v>
      </c>
      <c r="E31" s="2" t="s">
        <v>138</v>
      </c>
    </row>
    <row r="32" spans="1:5" x14ac:dyDescent="0.35">
      <c r="A32" s="30">
        <v>14</v>
      </c>
      <c r="B32" s="2" t="s">
        <v>140</v>
      </c>
      <c r="C32" s="2" t="s">
        <v>141</v>
      </c>
      <c r="D32" s="2" t="s">
        <v>7</v>
      </c>
      <c r="E32" s="2" t="s">
        <v>142</v>
      </c>
    </row>
    <row r="33" spans="1:5" x14ac:dyDescent="0.35">
      <c r="A33" s="30">
        <v>15</v>
      </c>
      <c r="B33" s="2" t="s">
        <v>60</v>
      </c>
      <c r="C33" s="2" t="s">
        <v>115</v>
      </c>
      <c r="D33" s="2" t="s">
        <v>61</v>
      </c>
    </row>
    <row r="34" spans="1:5" x14ac:dyDescent="0.35">
      <c r="A34" s="30">
        <v>16</v>
      </c>
      <c r="B34" s="2" t="s">
        <v>160</v>
      </c>
      <c r="C34" s="2" t="s">
        <v>162</v>
      </c>
      <c r="D34" s="2" t="s">
        <v>161</v>
      </c>
    </row>
    <row r="35" spans="1:5" x14ac:dyDescent="0.35">
      <c r="A35" s="30">
        <v>17</v>
      </c>
      <c r="B35" s="2" t="s">
        <v>222</v>
      </c>
      <c r="C35" s="2" t="s">
        <v>223</v>
      </c>
      <c r="D35" s="2" t="s">
        <v>161</v>
      </c>
    </row>
    <row r="36" spans="1:5" x14ac:dyDescent="0.35">
      <c r="A36" s="30">
        <v>18</v>
      </c>
      <c r="B36" s="2" t="s">
        <v>167</v>
      </c>
      <c r="C36" s="2" t="s">
        <v>244</v>
      </c>
      <c r="D36" s="2" t="s">
        <v>245</v>
      </c>
      <c r="E36" s="2" t="s">
        <v>262</v>
      </c>
    </row>
    <row r="37" spans="1:5" x14ac:dyDescent="0.35">
      <c r="A37" s="30">
        <v>19</v>
      </c>
      <c r="B37" s="2" t="s">
        <v>168</v>
      </c>
      <c r="C37" s="2" t="s">
        <v>169</v>
      </c>
      <c r="D37" s="2" t="s">
        <v>7</v>
      </c>
    </row>
    <row r="38" spans="1:5" x14ac:dyDescent="0.35">
      <c r="A38" s="30">
        <v>20</v>
      </c>
      <c r="B38" s="2" t="s">
        <v>170</v>
      </c>
      <c r="C38" s="2" t="s">
        <v>171</v>
      </c>
      <c r="D38" s="2" t="s">
        <v>180</v>
      </c>
    </row>
    <row r="39" spans="1:5" x14ac:dyDescent="0.35">
      <c r="A39" s="30">
        <v>21</v>
      </c>
      <c r="B39" s="2" t="s">
        <v>181</v>
      </c>
      <c r="C39" s="2" t="s">
        <v>182</v>
      </c>
      <c r="D39" s="2" t="s">
        <v>33</v>
      </c>
    </row>
    <row r="40" spans="1:5" x14ac:dyDescent="0.35">
      <c r="A40" s="30">
        <v>22</v>
      </c>
      <c r="B40" s="2" t="s">
        <v>183</v>
      </c>
      <c r="C40" s="2" t="s">
        <v>184</v>
      </c>
      <c r="D40" s="2" t="s">
        <v>7</v>
      </c>
    </row>
    <row r="41" spans="1:5" x14ac:dyDescent="0.35">
      <c r="A41" s="30">
        <v>23</v>
      </c>
      <c r="B41" s="2" t="s">
        <v>29</v>
      </c>
      <c r="C41" s="2" t="s">
        <v>30</v>
      </c>
      <c r="D41" s="2" t="s">
        <v>7</v>
      </c>
    </row>
    <row r="42" spans="1:5" x14ac:dyDescent="0.35">
      <c r="A42" s="30">
        <v>24</v>
      </c>
      <c r="B42" s="2" t="s">
        <v>189</v>
      </c>
      <c r="C42" s="2" t="s">
        <v>191</v>
      </c>
      <c r="D42" s="2" t="s">
        <v>180</v>
      </c>
      <c r="E42" s="2" t="s">
        <v>190</v>
      </c>
    </row>
    <row r="43" spans="1:5" x14ac:dyDescent="0.35">
      <c r="A43" s="30">
        <v>25</v>
      </c>
      <c r="B43" s="2" t="s">
        <v>198</v>
      </c>
      <c r="C43" s="2" t="s">
        <v>199</v>
      </c>
      <c r="D43" s="2" t="s">
        <v>25</v>
      </c>
    </row>
    <row r="44" spans="1:5" x14ac:dyDescent="0.35">
      <c r="A44" s="30">
        <v>26</v>
      </c>
      <c r="B44" s="2" t="s">
        <v>16</v>
      </c>
      <c r="C44" s="2" t="s">
        <v>205</v>
      </c>
      <c r="D44" s="2" t="s">
        <v>15</v>
      </c>
    </row>
    <row r="45" spans="1:5" x14ac:dyDescent="0.35">
      <c r="A45" s="30">
        <v>27</v>
      </c>
      <c r="B45" s="2" t="s">
        <v>18</v>
      </c>
      <c r="C45" s="2" t="s">
        <v>17</v>
      </c>
      <c r="D45" s="2" t="s">
        <v>15</v>
      </c>
    </row>
    <row r="46" spans="1:5" x14ac:dyDescent="0.35">
      <c r="A46" s="30">
        <v>28</v>
      </c>
      <c r="B46" s="2" t="s">
        <v>206</v>
      </c>
      <c r="C46" s="2" t="s">
        <v>207</v>
      </c>
      <c r="D46" s="2" t="s">
        <v>208</v>
      </c>
    </row>
    <row r="47" spans="1:5" x14ac:dyDescent="0.35">
      <c r="A47" s="30">
        <v>29</v>
      </c>
      <c r="B47" s="2" t="s">
        <v>225</v>
      </c>
      <c r="C47" s="2" t="s">
        <v>227</v>
      </c>
      <c r="D47" s="2" t="s">
        <v>228</v>
      </c>
      <c r="E47" s="2" t="s">
        <v>226</v>
      </c>
    </row>
    <row r="48" spans="1:5" x14ac:dyDescent="0.35">
      <c r="A48" s="30">
        <v>30</v>
      </c>
      <c r="B48" s="2" t="s">
        <v>229</v>
      </c>
      <c r="C48" s="2" t="s">
        <v>43</v>
      </c>
      <c r="D48" s="2" t="s">
        <v>180</v>
      </c>
      <c r="E48" s="2" t="s">
        <v>230</v>
      </c>
    </row>
    <row r="49" spans="1:5" x14ac:dyDescent="0.35">
      <c r="A49" s="30">
        <v>31</v>
      </c>
      <c r="B49" s="2" t="s">
        <v>236</v>
      </c>
      <c r="C49" s="2" t="s">
        <v>238</v>
      </c>
      <c r="D49" s="2" t="s">
        <v>237</v>
      </c>
    </row>
    <row r="50" spans="1:5" x14ac:dyDescent="0.35">
      <c r="A50" s="30">
        <v>32</v>
      </c>
      <c r="B50" s="2" t="s">
        <v>239</v>
      </c>
      <c r="C50" s="2" t="s">
        <v>240</v>
      </c>
      <c r="D50" s="2" t="s">
        <v>241</v>
      </c>
    </row>
    <row r="51" spans="1:5" x14ac:dyDescent="0.35">
      <c r="A51" s="30">
        <v>33</v>
      </c>
      <c r="B51" s="2" t="s">
        <v>108</v>
      </c>
      <c r="C51" s="2" t="s">
        <v>109</v>
      </c>
      <c r="D51" s="2" t="s">
        <v>14</v>
      </c>
      <c r="E51" s="2" t="s">
        <v>110</v>
      </c>
    </row>
    <row r="52" spans="1:5" x14ac:dyDescent="0.35">
      <c r="A52" s="30">
        <v>34</v>
      </c>
      <c r="B52" s="2" t="s">
        <v>263</v>
      </c>
      <c r="C52" s="2" t="s">
        <v>264</v>
      </c>
      <c r="D52" s="2" t="s">
        <v>265</v>
      </c>
      <c r="E52" s="2" t="s">
        <v>266</v>
      </c>
    </row>
    <row r="54" spans="1:5" ht="18" x14ac:dyDescent="0.4">
      <c r="B54" s="1" t="s">
        <v>6</v>
      </c>
    </row>
    <row r="55" spans="1:5" x14ac:dyDescent="0.35">
      <c r="B55" s="3" t="s">
        <v>1</v>
      </c>
      <c r="C55" s="3" t="s">
        <v>2</v>
      </c>
      <c r="D55" s="3" t="s">
        <v>3</v>
      </c>
      <c r="E55" s="3" t="s">
        <v>4</v>
      </c>
    </row>
    <row r="56" spans="1:5" x14ac:dyDescent="0.35">
      <c r="A56" s="30">
        <v>1</v>
      </c>
      <c r="B56" s="2" t="s">
        <v>34</v>
      </c>
      <c r="C56" s="2" t="s">
        <v>35</v>
      </c>
      <c r="D56" s="2" t="s">
        <v>28</v>
      </c>
    </row>
    <row r="57" spans="1:5" x14ac:dyDescent="0.35">
      <c r="A57" s="30">
        <v>2</v>
      </c>
      <c r="B57" s="2" t="s">
        <v>75</v>
      </c>
      <c r="C57" s="2" t="s">
        <v>76</v>
      </c>
      <c r="D57" s="2" t="s">
        <v>14</v>
      </c>
    </row>
    <row r="58" spans="1:5" x14ac:dyDescent="0.35">
      <c r="A58" s="30">
        <v>3</v>
      </c>
      <c r="B58" s="2" t="s">
        <v>224</v>
      </c>
      <c r="C58" s="2" t="s">
        <v>151</v>
      </c>
      <c r="D58" s="2" t="s">
        <v>65</v>
      </c>
    </row>
    <row r="59" spans="1:5" x14ac:dyDescent="0.35">
      <c r="A59" s="30">
        <v>4</v>
      </c>
      <c r="B59" s="2" t="s">
        <v>257</v>
      </c>
      <c r="C59" s="2" t="s">
        <v>20</v>
      </c>
      <c r="D59" s="2" t="s">
        <v>7</v>
      </c>
    </row>
    <row r="61" spans="1:5" ht="18" x14ac:dyDescent="0.4">
      <c r="B61" s="1" t="s">
        <v>8</v>
      </c>
    </row>
    <row r="62" spans="1:5" x14ac:dyDescent="0.35">
      <c r="B62" s="3" t="s">
        <v>1</v>
      </c>
      <c r="C62" s="3" t="s">
        <v>2</v>
      </c>
      <c r="D62" s="3" t="s">
        <v>3</v>
      </c>
      <c r="E62" s="3" t="s">
        <v>4</v>
      </c>
    </row>
    <row r="63" spans="1:5" x14ac:dyDescent="0.35">
      <c r="A63" s="30">
        <v>1</v>
      </c>
      <c r="B63" s="2" t="s">
        <v>84</v>
      </c>
      <c r="C63" s="2" t="s">
        <v>85</v>
      </c>
      <c r="D63" s="2" t="s">
        <v>24</v>
      </c>
    </row>
    <row r="64" spans="1:5" x14ac:dyDescent="0.35">
      <c r="A64" s="30">
        <v>2</v>
      </c>
      <c r="B64" s="2" t="s">
        <v>22</v>
      </c>
      <c r="C64" s="2" t="s">
        <v>67</v>
      </c>
      <c r="D64" s="2" t="s">
        <v>24</v>
      </c>
    </row>
    <row r="65" spans="1:5" x14ac:dyDescent="0.35">
      <c r="A65" s="30">
        <v>3</v>
      </c>
      <c r="B65" s="2" t="s">
        <v>23</v>
      </c>
      <c r="C65" s="2" t="s">
        <v>86</v>
      </c>
      <c r="D65" s="2" t="s">
        <v>24</v>
      </c>
    </row>
    <row r="66" spans="1:5" x14ac:dyDescent="0.35">
      <c r="A66" s="30">
        <v>4</v>
      </c>
      <c r="B66" s="2" t="s">
        <v>69</v>
      </c>
      <c r="C66" s="2" t="s">
        <v>71</v>
      </c>
      <c r="D66" s="2" t="s">
        <v>28</v>
      </c>
      <c r="E66" s="2" t="s">
        <v>70</v>
      </c>
    </row>
    <row r="67" spans="1:5" x14ac:dyDescent="0.35">
      <c r="A67" s="30">
        <v>5</v>
      </c>
      <c r="B67" s="2" t="s">
        <v>124</v>
      </c>
      <c r="C67" s="2" t="s">
        <v>259</v>
      </c>
      <c r="D67" s="2" t="s">
        <v>258</v>
      </c>
    </row>
    <row r="68" spans="1:5" x14ac:dyDescent="0.35">
      <c r="A68" s="30">
        <v>6</v>
      </c>
      <c r="B68" s="2" t="s">
        <v>98</v>
      </c>
      <c r="C68" s="2" t="s">
        <v>99</v>
      </c>
      <c r="D68" s="2" t="s">
        <v>100</v>
      </c>
      <c r="E68" s="2" t="s">
        <v>101</v>
      </c>
    </row>
    <row r="69" spans="1:5" x14ac:dyDescent="0.35">
      <c r="A69" s="30">
        <v>7</v>
      </c>
      <c r="B69" s="2" t="s">
        <v>105</v>
      </c>
      <c r="C69" s="2" t="s">
        <v>107</v>
      </c>
      <c r="D69" s="2" t="s">
        <v>31</v>
      </c>
      <c r="E69" s="2" t="s">
        <v>106</v>
      </c>
    </row>
    <row r="70" spans="1:5" x14ac:dyDescent="0.35">
      <c r="A70" s="30">
        <v>8</v>
      </c>
      <c r="B70" s="2" t="s">
        <v>58</v>
      </c>
      <c r="C70" s="2" t="s">
        <v>59</v>
      </c>
      <c r="D70" s="2" t="s">
        <v>28</v>
      </c>
      <c r="E70" s="2" t="s">
        <v>125</v>
      </c>
    </row>
    <row r="71" spans="1:5" x14ac:dyDescent="0.35">
      <c r="A71" s="30">
        <v>9</v>
      </c>
      <c r="B71" s="2" t="s">
        <v>131</v>
      </c>
      <c r="C71" s="2" t="s">
        <v>132</v>
      </c>
      <c r="D71" s="2" t="s">
        <v>133</v>
      </c>
      <c r="E71" s="2" t="s">
        <v>134</v>
      </c>
    </row>
    <row r="72" spans="1:5" x14ac:dyDescent="0.35">
      <c r="A72" s="30">
        <v>10</v>
      </c>
      <c r="B72" s="2" t="s">
        <v>146</v>
      </c>
      <c r="C72" s="2" t="s">
        <v>147</v>
      </c>
      <c r="D72" s="2" t="s">
        <v>14</v>
      </c>
      <c r="E72" s="2" t="s">
        <v>148</v>
      </c>
    </row>
    <row r="73" spans="1:5" x14ac:dyDescent="0.35">
      <c r="A73" s="30">
        <v>11</v>
      </c>
      <c r="B73" s="2" t="s">
        <v>47</v>
      </c>
      <c r="C73" s="2" t="s">
        <v>48</v>
      </c>
      <c r="D73" s="2" t="s">
        <v>49</v>
      </c>
      <c r="E73" s="2" t="s">
        <v>66</v>
      </c>
    </row>
    <row r="74" spans="1:5" x14ac:dyDescent="0.35">
      <c r="A74" s="30">
        <v>12</v>
      </c>
      <c r="B74" s="2" t="s">
        <v>163</v>
      </c>
      <c r="C74" s="2" t="s">
        <v>164</v>
      </c>
      <c r="D74" s="2" t="s">
        <v>7</v>
      </c>
    </row>
    <row r="75" spans="1:5" x14ac:dyDescent="0.35">
      <c r="A75" s="30">
        <v>13</v>
      </c>
      <c r="B75" s="2" t="s">
        <v>165</v>
      </c>
      <c r="C75" s="2" t="s">
        <v>166</v>
      </c>
      <c r="D75" s="2" t="s">
        <v>25</v>
      </c>
      <c r="E75" s="2" t="s">
        <v>253</v>
      </c>
    </row>
    <row r="76" spans="1:5" x14ac:dyDescent="0.35">
      <c r="A76" s="30">
        <v>14</v>
      </c>
      <c r="B76" s="2" t="s">
        <v>172</v>
      </c>
      <c r="C76" s="2" t="s">
        <v>173</v>
      </c>
      <c r="D76" s="2" t="s">
        <v>174</v>
      </c>
      <c r="E76" s="2" t="s">
        <v>175</v>
      </c>
    </row>
    <row r="77" spans="1:5" x14ac:dyDescent="0.35">
      <c r="A77" s="30">
        <v>15</v>
      </c>
      <c r="B77" s="2" t="s">
        <v>176</v>
      </c>
      <c r="C77" s="2" t="s">
        <v>177</v>
      </c>
      <c r="D77" s="2" t="s">
        <v>65</v>
      </c>
    </row>
    <row r="78" spans="1:5" x14ac:dyDescent="0.35">
      <c r="A78" s="30">
        <v>16</v>
      </c>
      <c r="B78" s="2" t="s">
        <v>178</v>
      </c>
      <c r="C78" s="2" t="s">
        <v>179</v>
      </c>
      <c r="D78" s="2" t="s">
        <v>14</v>
      </c>
    </row>
    <row r="79" spans="1:5" x14ac:dyDescent="0.35">
      <c r="A79" s="30">
        <v>17</v>
      </c>
      <c r="B79" s="2" t="s">
        <v>242</v>
      </c>
      <c r="C79" s="2" t="s">
        <v>243</v>
      </c>
      <c r="D79" s="2" t="s">
        <v>65</v>
      </c>
    </row>
    <row r="80" spans="1:5" x14ac:dyDescent="0.35">
      <c r="A80" s="30">
        <v>18</v>
      </c>
      <c r="B80" s="2" t="s">
        <v>186</v>
      </c>
      <c r="C80" s="2" t="s">
        <v>187</v>
      </c>
      <c r="D80" s="2" t="s">
        <v>14</v>
      </c>
      <c r="E80" s="2" t="s">
        <v>188</v>
      </c>
    </row>
    <row r="81" spans="1:5" x14ac:dyDescent="0.35">
      <c r="A81" s="30">
        <v>19</v>
      </c>
      <c r="B81" s="2" t="s">
        <v>213</v>
      </c>
      <c r="C81" s="2" t="s">
        <v>214</v>
      </c>
      <c r="D81" s="2" t="s">
        <v>215</v>
      </c>
    </row>
    <row r="82" spans="1:5" x14ac:dyDescent="0.35">
      <c r="A82" s="30">
        <v>20</v>
      </c>
      <c r="B82" s="2" t="s">
        <v>216</v>
      </c>
      <c r="C82" s="2" t="s">
        <v>217</v>
      </c>
      <c r="D82" s="2" t="s">
        <v>218</v>
      </c>
    </row>
    <row r="83" spans="1:5" x14ac:dyDescent="0.35">
      <c r="A83" s="30">
        <v>21</v>
      </c>
      <c r="B83" s="2" t="s">
        <v>231</v>
      </c>
      <c r="C83" s="2" t="s">
        <v>76</v>
      </c>
      <c r="D83" s="2" t="s">
        <v>232</v>
      </c>
    </row>
    <row r="84" spans="1:5" x14ac:dyDescent="0.35">
      <c r="A84" s="30">
        <v>22</v>
      </c>
      <c r="B84" s="2" t="s">
        <v>233</v>
      </c>
      <c r="C84" s="2" t="s">
        <v>73</v>
      </c>
      <c r="D84" s="2" t="s">
        <v>232</v>
      </c>
    </row>
    <row r="85" spans="1:5" x14ac:dyDescent="0.35">
      <c r="A85" s="30">
        <v>23</v>
      </c>
      <c r="B85" s="2" t="s">
        <v>234</v>
      </c>
      <c r="C85" s="2" t="s">
        <v>235</v>
      </c>
      <c r="D85" s="2" t="s">
        <v>14</v>
      </c>
    </row>
    <row r="86" spans="1:5" x14ac:dyDescent="0.35">
      <c r="A86" s="30">
        <v>24</v>
      </c>
      <c r="B86" s="2" t="s">
        <v>150</v>
      </c>
      <c r="C86" s="2" t="s">
        <v>247</v>
      </c>
      <c r="D86" s="2" t="s">
        <v>27</v>
      </c>
    </row>
    <row r="88" spans="1:5" ht="18" x14ac:dyDescent="0.4">
      <c r="B88" s="1" t="s">
        <v>9</v>
      </c>
    </row>
    <row r="89" spans="1:5" x14ac:dyDescent="0.35">
      <c r="B89" s="3" t="s">
        <v>1</v>
      </c>
      <c r="C89" s="3" t="s">
        <v>2</v>
      </c>
      <c r="D89" s="3" t="s">
        <v>3</v>
      </c>
      <c r="E89" s="3" t="s">
        <v>4</v>
      </c>
    </row>
    <row r="90" spans="1:5" x14ac:dyDescent="0.35">
      <c r="A90" s="30">
        <v>1</v>
      </c>
      <c r="B90" s="2" t="s">
        <v>13</v>
      </c>
      <c r="C90" s="2" t="s">
        <v>74</v>
      </c>
      <c r="D90" s="2" t="s">
        <v>14</v>
      </c>
    </row>
    <row r="91" spans="1:5" x14ac:dyDescent="0.35">
      <c r="A91" s="30">
        <v>2</v>
      </c>
      <c r="B91" s="2" t="s">
        <v>37</v>
      </c>
      <c r="C91" s="2" t="s">
        <v>38</v>
      </c>
      <c r="D91" s="2" t="s">
        <v>28</v>
      </c>
    </row>
    <row r="92" spans="1:5" x14ac:dyDescent="0.35">
      <c r="A92" s="30">
        <v>3</v>
      </c>
      <c r="B92" s="2" t="s">
        <v>254</v>
      </c>
      <c r="C92" s="2" t="s">
        <v>255</v>
      </c>
      <c r="D92" s="2" t="s">
        <v>256</v>
      </c>
    </row>
    <row r="93" spans="1:5" x14ac:dyDescent="0.35">
      <c r="A93" s="30">
        <v>4</v>
      </c>
      <c r="B93" s="2" t="s">
        <v>260</v>
      </c>
      <c r="C93" s="2" t="s">
        <v>261</v>
      </c>
      <c r="D93" s="2" t="s">
        <v>25</v>
      </c>
    </row>
    <row r="95" spans="1:5" ht="18" x14ac:dyDescent="0.4">
      <c r="B95" s="1" t="s">
        <v>10</v>
      </c>
    </row>
    <row r="96" spans="1:5" x14ac:dyDescent="0.35">
      <c r="B96" s="3" t="s">
        <v>1</v>
      </c>
      <c r="C96" s="3" t="s">
        <v>2</v>
      </c>
      <c r="D96" s="3" t="s">
        <v>3</v>
      </c>
      <c r="E96" s="3" t="s">
        <v>4</v>
      </c>
    </row>
    <row r="97" spans="1:5" x14ac:dyDescent="0.35">
      <c r="A97" s="30">
        <v>1</v>
      </c>
      <c r="B97" s="2" t="s">
        <v>44</v>
      </c>
      <c r="C97" s="2" t="s">
        <v>45</v>
      </c>
      <c r="D97" s="2" t="s">
        <v>46</v>
      </c>
    </row>
    <row r="98" spans="1:5" x14ac:dyDescent="0.35">
      <c r="A98" s="30">
        <v>2</v>
      </c>
      <c r="B98" s="2" t="s">
        <v>42</v>
      </c>
      <c r="C98" s="2" t="s">
        <v>89</v>
      </c>
      <c r="D98" s="2" t="s">
        <v>7</v>
      </c>
    </row>
    <row r="99" spans="1:5" x14ac:dyDescent="0.35">
      <c r="A99" s="30">
        <v>3</v>
      </c>
      <c r="B99" s="2" t="s">
        <v>80</v>
      </c>
      <c r="C99" s="2" t="s">
        <v>81</v>
      </c>
      <c r="D99" s="2" t="s">
        <v>65</v>
      </c>
    </row>
    <row r="100" spans="1:5" x14ac:dyDescent="0.35">
      <c r="A100" s="30">
        <v>4</v>
      </c>
      <c r="B100" s="2" t="s">
        <v>91</v>
      </c>
      <c r="C100" s="2" t="s">
        <v>92</v>
      </c>
      <c r="D100" s="2" t="s">
        <v>7</v>
      </c>
    </row>
    <row r="101" spans="1:5" x14ac:dyDescent="0.35">
      <c r="A101" s="30">
        <v>5</v>
      </c>
      <c r="B101" s="2" t="s">
        <v>11</v>
      </c>
      <c r="C101" s="2" t="s">
        <v>26</v>
      </c>
      <c r="D101" s="2" t="s">
        <v>7</v>
      </c>
    </row>
    <row r="102" spans="1:5" x14ac:dyDescent="0.35">
      <c r="A102" s="30">
        <v>6</v>
      </c>
      <c r="B102" s="2" t="s">
        <v>39</v>
      </c>
      <c r="C102" s="2" t="s">
        <v>40</v>
      </c>
      <c r="D102" s="2" t="s">
        <v>41</v>
      </c>
    </row>
    <row r="103" spans="1:5" x14ac:dyDescent="0.35">
      <c r="A103" s="30">
        <v>7</v>
      </c>
      <c r="B103" s="2" t="s">
        <v>116</v>
      </c>
      <c r="C103" s="2" t="s">
        <v>117</v>
      </c>
      <c r="D103" s="2" t="s">
        <v>32</v>
      </c>
    </row>
    <row r="104" spans="1:5" x14ac:dyDescent="0.35">
      <c r="A104" s="30">
        <v>8</v>
      </c>
      <c r="B104" s="2" t="s">
        <v>143</v>
      </c>
      <c r="C104" s="2" t="s">
        <v>144</v>
      </c>
      <c r="D104" s="2" t="s">
        <v>145</v>
      </c>
    </row>
    <row r="105" spans="1:5" x14ac:dyDescent="0.35">
      <c r="A105" s="30">
        <v>9</v>
      </c>
      <c r="B105" s="2" t="s">
        <v>155</v>
      </c>
      <c r="C105" s="2" t="s">
        <v>156</v>
      </c>
      <c r="D105" s="2" t="s">
        <v>7</v>
      </c>
      <c r="E105" s="2" t="s">
        <v>157</v>
      </c>
    </row>
    <row r="106" spans="1:5" x14ac:dyDescent="0.35">
      <c r="A106" s="30">
        <v>10</v>
      </c>
      <c r="B106" s="2" t="s">
        <v>200</v>
      </c>
      <c r="C106" s="2" t="s">
        <v>201</v>
      </c>
      <c r="D106" s="2" t="s">
        <v>202</v>
      </c>
      <c r="E106" s="4"/>
    </row>
    <row r="107" spans="1:5" x14ac:dyDescent="0.35">
      <c r="A107" s="30">
        <v>11</v>
      </c>
      <c r="B107" s="2" t="s">
        <v>203</v>
      </c>
      <c r="C107" s="2" t="s">
        <v>73</v>
      </c>
      <c r="D107" s="2" t="s">
        <v>25</v>
      </c>
      <c r="E107" s="2" t="s">
        <v>204</v>
      </c>
    </row>
    <row r="108" spans="1:5" x14ac:dyDescent="0.35">
      <c r="A108" s="30">
        <v>12</v>
      </c>
      <c r="B108" s="2" t="s">
        <v>219</v>
      </c>
      <c r="C108" s="2" t="s">
        <v>220</v>
      </c>
      <c r="D108" s="2" t="s">
        <v>221</v>
      </c>
    </row>
  </sheetData>
  <sheetProtection selectLockedCells="1" selectUnlockedCells="1"/>
  <pageMargins left="0.78740157480314965" right="0.78740157480314965" top="1.0629921259842521" bottom="1.0629921259842521" header="0.78740157480314965" footer="0.78740157480314965"/>
  <pageSetup paperSize="9" scale="66" fitToHeight="0" orientation="landscape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2020 hafhaf</vt:lpstr>
      <vt:lpstr>kontakt akce</vt:lpstr>
      <vt:lpstr>zaloha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Valkova</dc:creator>
  <cp:lastModifiedBy>Windows User</cp:lastModifiedBy>
  <cp:revision/>
  <cp:lastPrinted>2020-09-22T17:01:41Z</cp:lastPrinted>
  <dcterms:created xsi:type="dcterms:W3CDTF">2018-04-30T18:33:25Z</dcterms:created>
  <dcterms:modified xsi:type="dcterms:W3CDTF">2020-09-22T20:15:37Z</dcterms:modified>
</cp:coreProperties>
</file>